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670" windowHeight="8130" firstSheet="3" activeTab="6"/>
  </bookViews>
  <sheets>
    <sheet name="ANAGFRAFICA EPW" sheetId="1" r:id="rId1"/>
    <sheet name="Dichiarazione di conformità" sheetId="2" r:id="rId2"/>
    <sheet name="ENERGIA" sheetId="3" r:id="rId3"/>
    <sheet name="ARIA" sheetId="4" r:id="rId4"/>
    <sheet name="ACQUA" sheetId="5" r:id="rId5"/>
    <sheet name="RUMORE" sheetId="6" r:id="rId6"/>
    <sheet name="RIFIUTI" sheetId="7" r:id="rId7"/>
    <sheet name="CONSUMI SPECIFICI" sheetId="8" r:id="rId8"/>
    <sheet name="EVENTUALI PROB. GESTIONE PIANO" sheetId="9" r:id="rId9"/>
  </sheets>
  <definedNames>
    <definedName name="_xlnm.Print_Area" localSheetId="4">'ACQUA'!$A$1:$C$69</definedName>
    <definedName name="_xlnm.Print_Area" localSheetId="0">'ANAGFRAFICA EPW'!$A$1:$N$59</definedName>
    <definedName name="_xlnm.Print_Area" localSheetId="3">'ARIA'!$A$1:$Q$22</definedName>
    <definedName name="_xlnm.Print_Area" localSheetId="2">'ENERGIA'!$A$1:$AF$119</definedName>
    <definedName name="_xlnm.Print_Area" localSheetId="6">'RIFIUTI'!$A$1:$T$16</definedName>
  </definedNames>
  <calcPr fullCalcOnLoad="1"/>
</workbook>
</file>

<file path=xl/comments4.xml><?xml version="1.0" encoding="utf-8"?>
<comments xmlns="http://schemas.openxmlformats.org/spreadsheetml/2006/main">
  <authors>
    <author>Utente</author>
  </authors>
  <commentList>
    <comment ref="A96" authorId="0">
      <text>
        <r>
          <rPr>
            <sz val="8"/>
            <rFont val="Tahoma"/>
            <family val="2"/>
          </rPr>
          <t>II sem, impianto fermo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Angelo </author>
    <author>Utente</author>
  </authors>
  <commentList>
    <comment ref="AA129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Ho ipotizzato io questo valore medio, bisogna capire se il valore mediato sia ricercato su base mensile oppure semestrale
</t>
        </r>
      </text>
    </comment>
    <comment ref="AC129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 bisogna capire se il valore mediato sia ricercato su base mensile oppure semestrale</t>
        </r>
      </text>
    </comment>
    <comment ref="AA214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Ho ipotizzato io questo valore medio, bisogna capire se il valore mediato sia ricercato su base mensile oppure semestrale
</t>
        </r>
      </text>
    </comment>
    <comment ref="AC214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 bisogna capire se il valore mediato sia ricercato su base mensile oppure semestrale</t>
        </r>
      </text>
    </comment>
    <comment ref="AA244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Ho ipotizzato io questo valore medio, bisogna capire se il valore mediato sia ricercato su base mensile oppure semestrale
</t>
        </r>
      </text>
    </comment>
    <comment ref="AC244" authorId="0">
      <text>
        <r>
          <rPr>
            <b/>
            <sz val="9"/>
            <rFont val="Tahoma"/>
            <family val="2"/>
          </rPr>
          <t>Angelo :</t>
        </r>
        <r>
          <rPr>
            <sz val="9"/>
            <rFont val="Tahoma"/>
            <family val="2"/>
          </rPr>
          <t xml:space="preserve">
 bisogna capire se il valore mediato sia ricercato su base mensile oppure semestrale</t>
        </r>
      </text>
    </comment>
    <comment ref="A9" authorId="1">
      <text>
        <r>
          <rPr>
            <sz val="8"/>
            <rFont val="Tahoma"/>
            <family val="2"/>
          </rPr>
          <t>Scarico discontino, acque di raffreddamento SA1/N1, dati non disponibili II semestre</t>
        </r>
        <r>
          <rPr>
            <sz val="8"/>
            <rFont val="Tahoma"/>
            <family val="0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Scarico non attivato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sz val="8"/>
            <rFont val="Tahoma"/>
            <family val="2"/>
          </rPr>
          <t>Scarico non attivato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sz val="8"/>
            <rFont val="Tahoma"/>
            <family val="2"/>
          </rPr>
          <t>Dati non disponibili, protocollo d'intesa  con Priolo Servuizi stipulato nel 2011, come previsto in AIA</t>
        </r>
      </text>
    </comment>
    <comment ref="A69" authorId="1">
      <text>
        <r>
          <rPr>
            <sz val="8"/>
            <rFont val="Tahoma"/>
            <family val="2"/>
          </rPr>
          <t>Scarichi discontinui, dati non disponibili, II semestre</t>
        </r>
        <r>
          <rPr>
            <sz val="8"/>
            <rFont val="Tahoma"/>
            <family val="0"/>
          </rPr>
          <t xml:space="preserve">
</t>
        </r>
      </text>
    </comment>
    <comment ref="A156" authorId="1">
      <text>
        <r>
          <rPr>
            <sz val="8"/>
            <rFont val="Tahoma"/>
            <family val="2"/>
          </rPr>
          <t>Scarico discontino, acque di raffreddamento SA1/N1, dati non disponibili II semestre</t>
        </r>
        <r>
          <rPr>
            <sz val="8"/>
            <rFont val="Tahoma"/>
            <family val="0"/>
          </rPr>
          <t xml:space="preserve">
</t>
        </r>
      </text>
    </comment>
    <comment ref="A245" authorId="1">
      <text>
        <r>
          <rPr>
            <sz val="8"/>
            <rFont val="Tahoma"/>
            <family val="2"/>
          </rPr>
          <t>Scarico non disponibile per il campionamento nel II semestra</t>
        </r>
        <r>
          <rPr>
            <sz val="8"/>
            <rFont val="Tahoma"/>
            <family val="0"/>
          </rPr>
          <t xml:space="preserve">
</t>
        </r>
      </text>
    </comment>
    <comment ref="A271" authorId="1">
      <text>
        <r>
          <rPr>
            <sz val="8"/>
            <rFont val="Tahoma"/>
            <family val="2"/>
          </rPr>
          <t>Scarico discontinuo, dati non disponibili nel II semestre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<sst xmlns="http://schemas.openxmlformats.org/spreadsheetml/2006/main" count="705" uniqueCount="247">
  <si>
    <t>Denominazione</t>
  </si>
  <si>
    <t>UM</t>
  </si>
  <si>
    <t>Codice CER</t>
  </si>
  <si>
    <t>Autorizzazione Integrata Ambientale - Direttiva IPPC</t>
  </si>
  <si>
    <t>REPORT ANNUALE PER L'INVIO DEI DATI DI AUTOCONTROLLO</t>
  </si>
  <si>
    <t>U.M.</t>
  </si>
  <si>
    <t>U.M. utilizzata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</si>
  <si>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</si>
  <si>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</si>
  <si>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</si>
  <si>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</si>
  <si>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</si>
  <si>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</si>
  <si>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</si>
  <si>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</si>
  <si>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tel:</t>
  </si>
  <si>
    <t>fax:</t>
  </si>
  <si>
    <t>e-mail:</t>
  </si>
  <si>
    <t xml:space="preserve">ANNO DI RIFERIMENTO </t>
  </si>
  <si>
    <t xml:space="preserve">al </t>
  </si>
  <si>
    <t>dal</t>
  </si>
  <si>
    <t>ANAGRAFICA AZIENDA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</si>
  <si>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</si>
  <si>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</si>
  <si>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</si>
  <si>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</si>
  <si>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</si>
  <si>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</si>
  <si>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</si>
  <si>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</si>
  <si>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</si>
  <si>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</si>
  <si>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</si>
  <si>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</si>
  <si>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</t>
  </si>
  <si>
    <t>Referente IPPC:</t>
  </si>
  <si>
    <t>E' previsto il monitoraggio dellimpatto acustico nel PMC? (SI/NO)</t>
  </si>
  <si>
    <t>Se SI, è stato eseguito il monitoraggio durante l'anno di riferimento  (SI/NO)?</t>
  </si>
  <si>
    <t xml:space="preserve">Ai sensi  della parte II, art. 29 undecies e dell'Allegato VIII del D.Lgs.152/2006 coordinato con il D.Lgs. 205/10 </t>
  </si>
  <si>
    <t>Gasolio</t>
  </si>
  <si>
    <t>Parametro</t>
  </si>
  <si>
    <t>Energia</t>
  </si>
  <si>
    <t>MWh</t>
  </si>
  <si>
    <t xml:space="preserve">Rendimento elettrico medio effettivo </t>
  </si>
  <si>
    <t>N°ore</t>
  </si>
  <si>
    <t>(Adimensionale)</t>
  </si>
  <si>
    <t>t/anno</t>
  </si>
  <si>
    <t>Settembre</t>
  </si>
  <si>
    <t>Ottobre</t>
  </si>
  <si>
    <t>Novembre</t>
  </si>
  <si>
    <t>Dicembre</t>
  </si>
  <si>
    <t>kg/MWhg</t>
  </si>
  <si>
    <t>4 - Monitoraggio dei livelli sonori</t>
  </si>
  <si>
    <t>Impatto acustico</t>
  </si>
  <si>
    <t>Consumi specifici per MWh generato su base annuale</t>
  </si>
  <si>
    <t>Consumo Specifico</t>
  </si>
  <si>
    <t>U.M</t>
  </si>
  <si>
    <t>MWhg/a</t>
  </si>
  <si>
    <t>Acqua</t>
  </si>
  <si>
    <t>m3/MWhg</t>
  </si>
  <si>
    <t>Sm3/MWhg</t>
  </si>
  <si>
    <t>Annuale</t>
  </si>
  <si>
    <t>Totale Energia generata</t>
  </si>
  <si>
    <t>Eventuali problemi di gestione del piano</t>
  </si>
  <si>
    <t>CENTRALE TERMOELETTRICA ERG POWER IMPIANTI NORD - ERG POWER S.r.l</t>
  </si>
  <si>
    <t>OCD</t>
  </si>
  <si>
    <t>Sm3/anno</t>
  </si>
  <si>
    <t>N° unità</t>
  </si>
  <si>
    <t>SA1/N3</t>
  </si>
  <si>
    <t>Gruppo</t>
  </si>
  <si>
    <t>Potenza termica in ingresso</t>
  </si>
  <si>
    <t>MWt</t>
  </si>
  <si>
    <t>Prod. Specif. Per potenza termica</t>
  </si>
  <si>
    <t>kg/MWt</t>
  </si>
  <si>
    <t>Prod. Specif. Per energia generata</t>
  </si>
  <si>
    <t>Tabella 7.4 - Energia generata in MWh, su base temporale mensile, per ogni gruppo.</t>
  </si>
  <si>
    <t>Tabella 7.3.1 - Rendimento elettrico medio effettivo su base temporale mensile, per modulo 2 CCGT</t>
  </si>
  <si>
    <t>CCGT - Mod.2</t>
  </si>
  <si>
    <t>CCGT - Mod- 1</t>
  </si>
  <si>
    <t>SA1N/3</t>
  </si>
  <si>
    <t>Tabella 7.3.1 - Rendimento elettrico medio effettivo su base temporale mensile, per SA1N/3</t>
  </si>
  <si>
    <t>CCGT - Modulo 1 (lorda)</t>
  </si>
  <si>
    <t>CCGT - Modulo 2 (lorda)</t>
  </si>
  <si>
    <t>SA1N/3 (lorda)</t>
  </si>
  <si>
    <t>SI</t>
  </si>
  <si>
    <t>Modulo 1 CCGT - TG1</t>
  </si>
  <si>
    <t>Modulo 1 CCGT -  TG2</t>
  </si>
  <si>
    <t>Modulo 2 CCGT -  TG3</t>
  </si>
  <si>
    <t>Modulo 2 CCGT -  TG4</t>
  </si>
  <si>
    <t>Fase</t>
  </si>
  <si>
    <t>Metano (CCGT)</t>
  </si>
  <si>
    <t>ERG POWER S.r.l</t>
  </si>
  <si>
    <t>1.1</t>
  </si>
  <si>
    <t>Strada Provinciale ex SS 114 - Litoranea Priolese km 9,5</t>
  </si>
  <si>
    <t>SNC</t>
  </si>
  <si>
    <t>96010</t>
  </si>
  <si>
    <t>Priolo Gargallo (SR)</t>
  </si>
  <si>
    <t>Sebastiano Spampinato</t>
  </si>
  <si>
    <t>0931739307</t>
  </si>
  <si>
    <t>0931739323</t>
  </si>
  <si>
    <t>sspampinato@erg.it</t>
  </si>
  <si>
    <t>N° di ore di effettivo funzionamento singole unità</t>
  </si>
  <si>
    <t>Potenza termica in ingresso complessiva</t>
  </si>
  <si>
    <t>Rendimento elettrico medio effettivo su base temporale mensile, per modulo 1 CCGT</t>
  </si>
  <si>
    <t xml:space="preserve"> Consumi annui di combustibili nelle singole unità</t>
  </si>
  <si>
    <t>Consumi specifici</t>
  </si>
  <si>
    <t>Monitoraggio dei Rifiuti</t>
  </si>
  <si>
    <t>Produzione specifica di rifiuti pericolosi per potenza termica in ingresso complessiva (kg/MWt), in kg/t di combustibile utilizzato ed in kg/MWh generato</t>
  </si>
  <si>
    <t xml:space="preserve"> Rifiuti non pericolosi prodotti</t>
  </si>
  <si>
    <t>Descrizione qualitativa</t>
  </si>
  <si>
    <t>Descrizione quantitativa</t>
  </si>
  <si>
    <t>Destinazione</t>
  </si>
  <si>
    <t xml:space="preserve"> Rifiuti pericolosi prodotti</t>
  </si>
  <si>
    <t>SA1/Nord</t>
  </si>
  <si>
    <t>Fuel Gas</t>
  </si>
  <si>
    <t>Metano</t>
  </si>
  <si>
    <t>CCGT</t>
  </si>
  <si>
    <t>Dichiarazione di Conformità all'Autorizzazione Integrata Ambientale</t>
  </si>
  <si>
    <t>Il sottoscritto</t>
  </si>
  <si>
    <t>PIETRO MUTI</t>
  </si>
  <si>
    <t>in qualità di titolare/gestore del complesso sopra indicato,</t>
  </si>
  <si>
    <t>DICHIARA</t>
  </si>
  <si>
    <t>Che in base alle proprie conoscenze, le informazioni riportate nella dichiarazioni sono vere e che i valori dichiarati, prodotti in base ai migliori dati disponibili, sono accurati.</t>
  </si>
  <si>
    <t>DICHIARA INOLTRE</t>
  </si>
  <si>
    <t>Che l'esercizio dell'impianto, nel periodo di riferimento del rapporto, è avvenuto nel rispetto delle prescrizioni e condizioni stabilite nell'autorizzazione integrata ambientale.</t>
  </si>
  <si>
    <t xml:space="preserve">Data </t>
  </si>
  <si>
    <t xml:space="preserve">Il monitoraggio è stato eseguito nel 2010, si riportano in allegato i risultati della campagna contenuta nella relazione denominata ". 
</t>
  </si>
  <si>
    <t>Si rimanda alle dichiarazioni MUD 2011 denominate come di seguito relative al sito ISAB Energy:
Erg Power_Unità di Cantiere_ MUD 2011
Erg Power MUD 2011.pdf</t>
  </si>
  <si>
    <t>2 -  MONITORAGGIO DELLE EMISSIONI IN ATMOSFERA</t>
  </si>
  <si>
    <t>Punti di emissione  convogliata</t>
  </si>
  <si>
    <t>Punto di emissione</t>
  </si>
  <si>
    <t>Descrizione</t>
  </si>
  <si>
    <t xml:space="preserve"> Modulo 1-TG1, Modulo 2-TG1, Modulo 1 TG1, Modulo 2 TG2</t>
  </si>
  <si>
    <t>Camini impianto CCGT</t>
  </si>
  <si>
    <t>SA1/N1</t>
  </si>
  <si>
    <t>Camino impianto SA1/N1</t>
  </si>
  <si>
    <t>Camino impianto SA1/N3</t>
  </si>
  <si>
    <t xml:space="preserve">Tonnellate emesse per anno di SO2, Nox, CO, Polveri e tutte le altre sostanze regolamentate nell'autorizzazione in termini di emissioni in aria </t>
  </si>
  <si>
    <t>Parametri monitorati</t>
  </si>
  <si>
    <t>Flusso di massa</t>
  </si>
  <si>
    <t>t/a</t>
  </si>
  <si>
    <t>SOx(15%O2)</t>
  </si>
  <si>
    <t>CO (15%O2)</t>
  </si>
  <si>
    <t>NOx (15%O2)</t>
  </si>
  <si>
    <t>PTS</t>
  </si>
  <si>
    <t>SOx(3%O2)</t>
  </si>
  <si>
    <t>nd</t>
  </si>
  <si>
    <t>NOx (3%O2)</t>
  </si>
  <si>
    <t>CO (3%O2)</t>
  </si>
  <si>
    <t>Polveri</t>
  </si>
  <si>
    <t>Be (3%O2)</t>
  </si>
  <si>
    <t>Cd+Hg+Tl (3%O2)</t>
  </si>
  <si>
    <t>As+Cr(VI)+Co+Ni(frazione respirabile e insolubile) (3%O2)</t>
  </si>
  <si>
    <t>Se+Te+Ni(sotto forma di polveri) (3%O2)</t>
  </si>
  <si>
    <t>Sb+Cr(III)+Mn+Pd+Pb+Pt+Cu+Rh+Sn+V (3%O2)</t>
  </si>
  <si>
    <t>IPA</t>
  </si>
  <si>
    <t>Diossine e Furani</t>
  </si>
  <si>
    <t>NH3 (3%O2)</t>
  </si>
  <si>
    <t xml:space="preserve">Concentrazione media mensile e semestrale </t>
  </si>
  <si>
    <t>Concentrazione media mensile</t>
  </si>
  <si>
    <t>Vedi RT 104/10 
del 3011/2010 allegata</t>
  </si>
  <si>
    <t>Vedi RT 119/10 
del 22/12/2010, RT 124/10 del 17/01/201, RT 125/10 del 24/10/2011 allegate</t>
  </si>
  <si>
    <t>mg/Nm3</t>
  </si>
  <si>
    <t>Tabella 9.2 - Emisssione specifica annuale per MWh di energia generata di Nox, SO2, PTS, CO.</t>
  </si>
  <si>
    <t>Energia generata</t>
  </si>
  <si>
    <t>Flusso di massa annuo</t>
  </si>
  <si>
    <t>Emissione specifica annua</t>
  </si>
  <si>
    <t>MWhg</t>
  </si>
  <si>
    <t>kg/anno</t>
  </si>
  <si>
    <t>n.d.</t>
  </si>
  <si>
    <t>Emissione specifica annuale per tonnellata di olio bruciato di Nox, SO2, PTS, CO.</t>
  </si>
  <si>
    <t>Olio bruciato</t>
  </si>
  <si>
    <t>kg/t</t>
  </si>
  <si>
    <t>Emissione specifica annuale per 1000 Sm3 di metano bruciato di Nox, SO2, PTS, CO.</t>
  </si>
  <si>
    <t>Metano bruciato</t>
  </si>
  <si>
    <t>Sm3/a</t>
  </si>
  <si>
    <t>kg/a</t>
  </si>
  <si>
    <t>kg/Sm3</t>
  </si>
  <si>
    <t>Tonnellate emesse per anno di COV da emissioni fuggitive</t>
  </si>
  <si>
    <t>Nel corso dell'anno 2011 sarà definito il piano di monitaraggio per tutte le potenzili sorgenti di COV</t>
  </si>
  <si>
    <t>3 - Emissioni in Acqua</t>
  </si>
  <si>
    <t>Tabella 13 - Identificazione degli scarichi</t>
  </si>
  <si>
    <t>Scarico/punto di emissione</t>
  </si>
  <si>
    <t>Denominazione corpo idrico ricevente</t>
  </si>
  <si>
    <t>Durata emissione</t>
  </si>
  <si>
    <t>Corso d'acqua artificiale (vallone della neve)</t>
  </si>
  <si>
    <t>scarico continuo</t>
  </si>
  <si>
    <t>scarico discontinuo</t>
  </si>
  <si>
    <t>Mare</t>
  </si>
  <si>
    <t>328/A</t>
  </si>
  <si>
    <t>325/A</t>
  </si>
  <si>
    <t>S1</t>
  </si>
  <si>
    <t>Fognatura oleosa di raffineria</t>
  </si>
  <si>
    <t>S2</t>
  </si>
  <si>
    <t>325/C</t>
  </si>
  <si>
    <t>Corso d'acqua artificiale (canale 24)</t>
  </si>
  <si>
    <t>Tabella  14 - Inquinanti monitorati scarico S1, S2</t>
  </si>
  <si>
    <t>Scarico/Punto emissione</t>
  </si>
  <si>
    <t>Inquinante</t>
  </si>
  <si>
    <t xml:space="preserve">Concentrazione media mensile </t>
  </si>
  <si>
    <t>COD</t>
  </si>
  <si>
    <t>SST</t>
  </si>
  <si>
    <t>Azoto totale</t>
  </si>
  <si>
    <t>Fosforo totale</t>
  </si>
  <si>
    <t>Cromo VI</t>
  </si>
  <si>
    <t>Ferro</t>
  </si>
  <si>
    <t>Nichel</t>
  </si>
  <si>
    <t>Mercurio</t>
  </si>
  <si>
    <t>Cadmio</t>
  </si>
  <si>
    <t>Selenio</t>
  </si>
  <si>
    <t>Arsenico</t>
  </si>
  <si>
    <t>Manganese</t>
  </si>
  <si>
    <t>Antimonio</t>
  </si>
  <si>
    <t>Rame</t>
  </si>
  <si>
    <t>Zinco</t>
  </si>
  <si>
    <t>Idrocarburi Totali</t>
  </si>
  <si>
    <t>Cloruri</t>
  </si>
  <si>
    <t>Nitrati (espressi come azoto)</t>
  </si>
  <si>
    <t>Coliformi totali</t>
  </si>
  <si>
    <t>Tabella  15 - Parametri/inquinanti monitorati scarichi 329 e 325A</t>
  </si>
  <si>
    <t>Parametro/inquinante</t>
  </si>
  <si>
    <t>Solidi</t>
  </si>
  <si>
    <t>Solfuri</t>
  </si>
  <si>
    <t>Cr</t>
  </si>
  <si>
    <t>Cu</t>
  </si>
  <si>
    <t>Ni</t>
  </si>
  <si>
    <t>Pb</t>
  </si>
  <si>
    <t>325A</t>
  </si>
  <si>
    <t>[mg/l]</t>
  </si>
  <si>
    <t>Tabella  16 - Parametri/inquinanti monitorati scarichi 327, 328, 353</t>
  </si>
  <si>
    <t xml:space="preserve">Vedi RP 12081/10
del 21/12/10 </t>
  </si>
  <si>
    <t>Vedi RP 12081/10
del 21/12/11</t>
  </si>
  <si>
    <t>Vedi RP 12081/10
del 21/12/12</t>
  </si>
  <si>
    <t>Vedi RP 12081/10
del 21/12/13</t>
  </si>
  <si>
    <t>Vedi RP 12081/10
del 21/12/14</t>
  </si>
  <si>
    <t>Vedi RP 12081/10
del 21/12/15</t>
  </si>
  <si>
    <t>Vedi RP 12081/10
del 21/12/16</t>
  </si>
  <si>
    <t xml:space="preserve">Vedi RP 12083/10
del 21/12/10 </t>
  </si>
  <si>
    <t>Tabella  17 - Parametri/inquinanti monitorati scarico 24</t>
  </si>
  <si>
    <t xml:space="preserve">Vedi RP12084/10
del 21/12/10 </t>
  </si>
  <si>
    <t>Vedi RP12084/10
del 21/12/11</t>
  </si>
  <si>
    <t>Vedi RP12084/10
del 21/12/12</t>
  </si>
  <si>
    <t>Vedi RP12084/10
del 21/12/13</t>
  </si>
  <si>
    <t>Vedi RP12084/10
del 21/12/14</t>
  </si>
  <si>
    <t>Vedi RP12084/10
del 21/12/15</t>
  </si>
  <si>
    <t>Vedi RP12084/10
del 21/12/16</t>
  </si>
  <si>
    <t>Tabella  18 - Parametri/inquinanti monitorati scarichi 328/A, 325/C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</si>
</sst>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  <numFmt numFmtId="182" formatCode="[$-F800]dddd\,\ mmmm\ dd\,\ yyyy"/>
    <numFmt numFmtId="183" formatCode="[$-410]dddd\ d\ mmmm\ yyyy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[$-410]d\ mmmm\ yyyy;@"/>
  </numFmts>
  <fonts count="60"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Tahoma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" fontId="12" fillId="33" borderId="20" xfId="0" applyNumberFormat="1" applyFont="1" applyFill="1" applyBorder="1" applyAlignment="1">
      <alignment horizontal="center" vertical="center" wrapText="1"/>
    </xf>
    <xf numFmtId="16" fontId="12" fillId="34" borderId="21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6" fontId="12" fillId="33" borderId="26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37" borderId="20" xfId="0" applyFont="1" applyFill="1" applyBorder="1" applyAlignment="1">
      <alignment/>
    </xf>
    <xf numFmtId="0" fontId="12" fillId="38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" fontId="12" fillId="34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16" fontId="12" fillId="34" borderId="3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left" vertical="center"/>
    </xf>
    <xf numFmtId="0" fontId="17" fillId="35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4" fillId="0" borderId="10" xfId="49" applyFont="1" applyBorder="1" applyAlignment="1">
      <alignment vertical="center" wrapText="1"/>
      <protection/>
    </xf>
    <xf numFmtId="0" fontId="4" fillId="0" borderId="0" xfId="49" applyFont="1" applyBorder="1" applyAlignment="1">
      <alignment vertical="center" wrapText="1"/>
      <protection/>
    </xf>
    <xf numFmtId="0" fontId="5" fillId="0" borderId="0" xfId="49" applyFont="1" applyBorder="1" applyAlignment="1">
      <alignment wrapText="1"/>
      <protection/>
    </xf>
    <xf numFmtId="0" fontId="8" fillId="0" borderId="39" xfId="49" applyFont="1" applyBorder="1">
      <alignment/>
      <protection/>
    </xf>
    <xf numFmtId="0" fontId="8" fillId="0" borderId="40" xfId="49" applyFont="1" applyBorder="1">
      <alignment/>
      <protection/>
    </xf>
    <xf numFmtId="0" fontId="8" fillId="0" borderId="10" xfId="49" applyFont="1" applyBorder="1">
      <alignment/>
      <protection/>
    </xf>
    <xf numFmtId="0" fontId="12" fillId="0" borderId="0" xfId="49" applyFont="1" applyBorder="1" applyAlignment="1">
      <alignment vertical="center"/>
      <protection/>
    </xf>
    <xf numFmtId="0" fontId="8" fillId="0" borderId="0" xfId="49" applyFont="1" applyBorder="1" applyAlignment="1">
      <alignment/>
      <protection/>
    </xf>
    <xf numFmtId="49" fontId="8" fillId="0" borderId="0" xfId="49" applyNumberFormat="1" applyFont="1" applyBorder="1" applyAlignment="1">
      <alignment horizontal="right" vertical="center" wrapText="1"/>
      <protection/>
    </xf>
    <xf numFmtId="49" fontId="8" fillId="0" borderId="41" xfId="49" applyNumberFormat="1" applyFont="1" applyBorder="1" applyAlignment="1">
      <alignment horizontal="center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center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49" fontId="8" fillId="0" borderId="0" xfId="49" applyNumberFormat="1" applyFont="1" applyBorder="1" applyAlignment="1">
      <alignment vertical="center" wrapText="1"/>
      <protection/>
    </xf>
    <xf numFmtId="0" fontId="14" fillId="0" borderId="0" xfId="49" applyFont="1" applyBorder="1">
      <alignment/>
      <protection/>
    </xf>
    <xf numFmtId="0" fontId="8" fillId="0" borderId="0" xfId="49" applyFont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8" fillId="0" borderId="0" xfId="49" applyFont="1" applyFill="1" applyBorder="1">
      <alignment/>
      <protection/>
    </xf>
    <xf numFmtId="49" fontId="8" fillId="0" borderId="0" xfId="49" applyNumberFormat="1" applyFont="1" applyFill="1" applyBorder="1" applyAlignment="1">
      <alignment vertical="center" wrapText="1"/>
      <protection/>
    </xf>
    <xf numFmtId="0" fontId="13" fillId="0" borderId="0" xfId="49" applyFont="1" applyFill="1" applyBorder="1" applyAlignment="1">
      <alignment/>
      <protection/>
    </xf>
    <xf numFmtId="49" fontId="8" fillId="0" borderId="0" xfId="49" applyNumberFormat="1" applyFont="1" applyFill="1" applyBorder="1" applyAlignment="1">
      <alignment horizontal="right" vertical="center" wrapText="1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0" borderId="34" xfId="49" applyFont="1" applyBorder="1" applyAlignment="1">
      <alignment horizontal="center" vertical="center"/>
      <protection/>
    </xf>
    <xf numFmtId="0" fontId="12" fillId="0" borderId="42" xfId="49" applyFont="1" applyBorder="1" applyAlignment="1">
      <alignment horizontal="center" vertical="center"/>
      <protection/>
    </xf>
    <xf numFmtId="0" fontId="12" fillId="0" borderId="27" xfId="49" applyFont="1" applyBorder="1" applyAlignment="1">
      <alignment horizontal="center" vertical="center"/>
      <protection/>
    </xf>
    <xf numFmtId="0" fontId="8" fillId="0" borderId="17" xfId="49" applyFont="1" applyBorder="1" applyAlignment="1">
      <alignment horizontal="center" vertical="center"/>
      <protection/>
    </xf>
    <xf numFmtId="0" fontId="8" fillId="0" borderId="33" xfId="49" applyFont="1" applyBorder="1" applyAlignment="1">
      <alignment horizontal="center" vertical="center"/>
      <protection/>
    </xf>
    <xf numFmtId="0" fontId="8" fillId="0" borderId="22" xfId="49" applyFont="1" applyBorder="1" applyAlignment="1">
      <alignment horizontal="center" vertical="center"/>
      <protection/>
    </xf>
    <xf numFmtId="0" fontId="12" fillId="39" borderId="18" xfId="0" applyFont="1" applyFill="1" applyBorder="1" applyAlignment="1">
      <alignment vertical="center" wrapText="1"/>
    </xf>
    <xf numFmtId="0" fontId="8" fillId="40" borderId="13" xfId="0" applyFont="1" applyFill="1" applyBorder="1" applyAlignment="1">
      <alignment horizontal="center" vertical="center"/>
    </xf>
    <xf numFmtId="0" fontId="8" fillId="0" borderId="0" xfId="49" applyFont="1" applyBorder="1" applyAlignment="1">
      <alignment horizontal="center"/>
      <protection/>
    </xf>
    <xf numFmtId="0" fontId="7" fillId="0" borderId="0" xfId="50" applyFont="1" applyAlignment="1">
      <alignment vertical="center" wrapText="1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4" fontId="16" fillId="0" borderId="0" xfId="0" applyNumberFormat="1" applyFont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1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79" fontId="8" fillId="35" borderId="17" xfId="0" applyNumberFormat="1" applyFont="1" applyFill="1" applyBorder="1" applyAlignment="1">
      <alignment horizontal="center" vertical="center"/>
    </xf>
    <xf numFmtId="179" fontId="8" fillId="35" borderId="20" xfId="0" applyNumberFormat="1" applyFont="1" applyFill="1" applyBorder="1" applyAlignment="1">
      <alignment horizontal="center" vertical="center"/>
    </xf>
    <xf numFmtId="0" fontId="12" fillId="41" borderId="43" xfId="0" applyFont="1" applyFill="1" applyBorder="1" applyAlignment="1">
      <alignment horizontal="center" vertical="center" wrapText="1"/>
    </xf>
    <xf numFmtId="0" fontId="12" fillId="41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42" borderId="45" xfId="0" applyFont="1" applyFill="1" applyBorder="1" applyAlignment="1">
      <alignment horizontal="center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42" borderId="38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2" borderId="23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9" fontId="8" fillId="35" borderId="2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9" fontId="8" fillId="35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8" fillId="35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" fontId="12" fillId="33" borderId="43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16" fontId="12" fillId="34" borderId="50" xfId="0" applyNumberFormat="1" applyFont="1" applyFill="1" applyBorder="1" applyAlignment="1">
      <alignment horizontal="center" vertical="center" wrapText="1"/>
    </xf>
    <xf numFmtId="16" fontId="12" fillId="34" borderId="51" xfId="0" applyNumberFormat="1" applyFont="1" applyFill="1" applyBorder="1" applyAlignment="1">
      <alignment horizontal="center" vertical="center" wrapText="1"/>
    </xf>
    <xf numFmtId="16" fontId="12" fillId="34" borderId="52" xfId="0" applyNumberFormat="1" applyFont="1" applyFill="1" applyBorder="1" applyAlignment="1">
      <alignment horizontal="center" vertical="center" wrapText="1"/>
    </xf>
    <xf numFmtId="16" fontId="12" fillId="34" borderId="53" xfId="0" applyNumberFormat="1" applyFont="1" applyFill="1" applyBorder="1" applyAlignment="1">
      <alignment horizontal="center" vertical="center" wrapText="1"/>
    </xf>
    <xf numFmtId="16" fontId="12" fillId="0" borderId="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9" fontId="8" fillId="35" borderId="56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79" fontId="8" fillId="35" borderId="42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9" fontId="8" fillId="35" borderId="27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9" fontId="8" fillId="35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 wrapText="1"/>
    </xf>
    <xf numFmtId="16" fontId="12" fillId="33" borderId="63" xfId="0" applyNumberFormat="1" applyFont="1" applyFill="1" applyBorder="1" applyAlignment="1">
      <alignment horizontal="center" vertical="center" wrapText="1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28" xfId="0" applyNumberFormat="1" applyFont="1" applyBorder="1" applyAlignment="1">
      <alignment/>
    </xf>
    <xf numFmtId="0" fontId="8" fillId="0" borderId="64" xfId="0" applyFont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12" xfId="0" applyNumberFormat="1" applyFont="1" applyBorder="1" applyAlignment="1">
      <alignment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3" xfId="0" applyFont="1" applyBorder="1" applyAlignment="1">
      <alignment horizontal="center"/>
    </xf>
    <xf numFmtId="179" fontId="8" fillId="0" borderId="56" xfId="0" applyNumberFormat="1" applyFont="1" applyBorder="1" applyAlignment="1">
      <alignment/>
    </xf>
    <xf numFmtId="179" fontId="8" fillId="0" borderId="42" xfId="0" applyNumberFormat="1" applyFont="1" applyBorder="1" applyAlignment="1">
      <alignment/>
    </xf>
    <xf numFmtId="179" fontId="8" fillId="0" borderId="65" xfId="0" applyNumberFormat="1" applyFont="1" applyFill="1" applyBorder="1" applyAlignment="1">
      <alignment horizontal="center" vertical="center"/>
    </xf>
    <xf numFmtId="179" fontId="8" fillId="0" borderId="27" xfId="0" applyNumberFormat="1" applyFont="1" applyBorder="1" applyAlignment="1">
      <alignment/>
    </xf>
    <xf numFmtId="0" fontId="0" fillId="0" borderId="35" xfId="0" applyBorder="1" applyAlignment="1">
      <alignment horizontal="center" vertical="center"/>
    </xf>
    <xf numFmtId="179" fontId="8" fillId="0" borderId="28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9" fontId="8" fillId="0" borderId="22" xfId="0" applyNumberFormat="1" applyFont="1" applyFill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12" fillId="43" borderId="6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6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8" fillId="0" borderId="7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wrapText="1"/>
    </xf>
    <xf numFmtId="0" fontId="7" fillId="0" borderId="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wrapText="1"/>
      <protection/>
    </xf>
    <xf numFmtId="0" fontId="9" fillId="0" borderId="0" xfId="49" applyFont="1" applyBorder="1" applyAlignment="1">
      <alignment horizontal="center" vertical="center" wrapText="1"/>
      <protection/>
    </xf>
    <xf numFmtId="0" fontId="10" fillId="0" borderId="0" xfId="49" applyFont="1" applyBorder="1" applyAlignment="1">
      <alignment horizontal="center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wrapText="1"/>
      <protection/>
    </xf>
    <xf numFmtId="0" fontId="13" fillId="0" borderId="0" xfId="49" applyFont="1" applyBorder="1">
      <alignment/>
      <protection/>
    </xf>
    <xf numFmtId="0" fontId="12" fillId="0" borderId="0" xfId="49" applyFont="1" applyBorder="1" applyAlignment="1">
      <alignment vertical="center"/>
      <protection/>
    </xf>
    <xf numFmtId="49" fontId="8" fillId="0" borderId="41" xfId="49" applyNumberFormat="1" applyFont="1" applyBorder="1" applyAlignment="1">
      <alignment horizontal="center" vertical="center" wrapText="1"/>
      <protection/>
    </xf>
    <xf numFmtId="0" fontId="11" fillId="44" borderId="73" xfId="49" applyFont="1" applyFill="1" applyBorder="1" applyAlignment="1">
      <alignment horizontal="center" vertical="center"/>
      <protection/>
    </xf>
    <xf numFmtId="0" fontId="11" fillId="44" borderId="74" xfId="49" applyFont="1" applyFill="1" applyBorder="1" applyAlignment="1">
      <alignment horizontal="center" vertical="center"/>
      <protection/>
    </xf>
    <xf numFmtId="0" fontId="11" fillId="44" borderId="40" xfId="49" applyFont="1" applyFill="1" applyBorder="1" applyAlignment="1">
      <alignment horizontal="center" vertical="center"/>
      <protection/>
    </xf>
    <xf numFmtId="0" fontId="11" fillId="44" borderId="75" xfId="49" applyFont="1" applyFill="1" applyBorder="1" applyAlignment="1">
      <alignment horizontal="center" vertical="center"/>
      <protection/>
    </xf>
    <xf numFmtId="193" fontId="8" fillId="0" borderId="0" xfId="49" applyNumberFormat="1" applyFont="1" applyBorder="1" applyAlignment="1">
      <alignment horizontal="left"/>
      <protection/>
    </xf>
    <xf numFmtId="0" fontId="8" fillId="0" borderId="41" xfId="49" applyFont="1" applyBorder="1" applyAlignment="1">
      <alignment horizontal="center"/>
      <protection/>
    </xf>
    <xf numFmtId="0" fontId="8" fillId="0" borderId="41" xfId="49" applyFont="1" applyBorder="1" applyAlignment="1" quotePrefix="1">
      <alignment horizontal="center"/>
      <protection/>
    </xf>
    <xf numFmtId="16" fontId="12" fillId="33" borderId="62" xfId="0" applyNumberFormat="1" applyFont="1" applyFill="1" applyBorder="1" applyAlignment="1">
      <alignment horizontal="center" vertical="center" wrapText="1"/>
    </xf>
    <xf numFmtId="16" fontId="12" fillId="33" borderId="6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49" applyFont="1" applyBorder="1" applyAlignment="1">
      <alignment horizontal="left" vertical="center"/>
      <protection/>
    </xf>
    <xf numFmtId="16" fontId="12" fillId="33" borderId="53" xfId="0" applyNumberFormat="1" applyFont="1" applyFill="1" applyBorder="1" applyAlignment="1">
      <alignment horizontal="center" vertical="center" wrapText="1"/>
    </xf>
    <xf numFmtId="0" fontId="8" fillId="0" borderId="41" xfId="49" applyFont="1" applyBorder="1" applyAlignment="1">
      <alignment horizontal="center" vertical="center"/>
      <protection/>
    </xf>
    <xf numFmtId="0" fontId="8" fillId="0" borderId="41" xfId="49" applyFont="1" applyBorder="1" quotePrefix="1">
      <alignment/>
      <protection/>
    </xf>
    <xf numFmtId="0" fontId="8" fillId="0" borderId="41" xfId="49" applyFont="1" applyBorder="1">
      <alignment/>
      <protection/>
    </xf>
    <xf numFmtId="0" fontId="18" fillId="0" borderId="41" xfId="36" applyFont="1" applyBorder="1" applyAlignment="1" applyProtection="1">
      <alignment/>
      <protection/>
    </xf>
    <xf numFmtId="0" fontId="14" fillId="0" borderId="0" xfId="49" applyFont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vertical="center"/>
      <protection/>
    </xf>
    <xf numFmtId="0" fontId="8" fillId="0" borderId="0" xfId="49" applyFont="1" applyFill="1" applyBorder="1">
      <alignment/>
      <protection/>
    </xf>
    <xf numFmtId="0" fontId="14" fillId="0" borderId="0" xfId="49" applyFont="1" applyFill="1" applyBorder="1">
      <alignment/>
      <protection/>
    </xf>
    <xf numFmtId="0" fontId="16" fillId="0" borderId="0" xfId="0" applyFont="1" applyAlignment="1">
      <alignment horizontal="left" vertical="center" wrapText="1"/>
    </xf>
    <xf numFmtId="0" fontId="7" fillId="0" borderId="0" xfId="50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39" borderId="62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2" fillId="39" borderId="76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" fontId="12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9" borderId="66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 wrapText="1"/>
    </xf>
    <xf numFmtId="0" fontId="12" fillId="43" borderId="62" xfId="0" applyFont="1" applyFill="1" applyBorder="1" applyAlignment="1">
      <alignment horizontal="center" vertical="center" wrapText="1"/>
    </xf>
    <xf numFmtId="0" fontId="12" fillId="43" borderId="6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43" borderId="17" xfId="0" applyFont="1" applyFill="1" applyBorder="1" applyAlignment="1">
      <alignment horizontal="center" vertical="center" wrapText="1"/>
    </xf>
    <xf numFmtId="0" fontId="12" fillId="4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 wrapText="1"/>
    </xf>
    <xf numFmtId="0" fontId="12" fillId="34" borderId="78" xfId="0" applyFont="1" applyFill="1" applyBorder="1" applyAlignment="1">
      <alignment horizontal="center" vertical="center" wrapText="1"/>
    </xf>
    <xf numFmtId="179" fontId="8" fillId="35" borderId="7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8" fillId="35" borderId="65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8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2" fillId="39" borderId="22" xfId="0" applyFont="1" applyFill="1" applyBorder="1" applyAlignment="1">
      <alignment horizontal="center" vertical="center" wrapText="1"/>
    </xf>
    <xf numFmtId="0" fontId="12" fillId="39" borderId="70" xfId="0" applyFont="1" applyFill="1" applyBorder="1" applyAlignment="1">
      <alignment horizontal="center" vertical="center" wrapText="1"/>
    </xf>
    <xf numFmtId="0" fontId="12" fillId="39" borderId="8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6" fillId="0" borderId="0" xfId="0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report annuale ERG Pw comp AIA" xfId="49"/>
    <cellStyle name="Normale_report annuale ISAB ENERGY comp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19050</xdr:rowOff>
    </xdr:from>
    <xdr:to>
      <xdr:col>5</xdr:col>
      <xdr:colOff>600075</xdr:colOff>
      <xdr:row>5</xdr:row>
      <xdr:rowOff>19050</xdr:rowOff>
    </xdr:to>
    <xdr:sp>
      <xdr:nvSpPr>
        <xdr:cNvPr id="1" name="Line 7"/>
        <xdr:cNvSpPr>
          <a:spLocks/>
        </xdr:cNvSpPr>
      </xdr:nvSpPr>
      <xdr:spPr>
        <a:xfrm>
          <a:off x="2609850" y="12858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9525</xdr:rowOff>
    </xdr:from>
    <xdr:to>
      <xdr:col>14</xdr:col>
      <xdr:colOff>552450</xdr:colOff>
      <xdr:row>27</xdr:row>
      <xdr:rowOff>95250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28600" y="523875"/>
          <a:ext cx="8858250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Sebbene in linea teorica i dati inseriti nel presente Report sono forniti per il periodo settembre-dicembre 2010, alcuni casi specifici hanno richiesto dati disponibili relativi a periodi diversi.Laddove disponibili in quanto dati di routine il dato è rappresentativo dell'intero anno.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ampinato@erg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Normal="75" zoomScaleSheetLayoutView="100" zoomScalePageLayoutView="0" workbookViewId="0" topLeftCell="A13">
      <selection activeCell="C48" sqref="C48:E48"/>
    </sheetView>
  </sheetViews>
  <sheetFormatPr defaultColWidth="9.140625" defaultRowHeight="12.75"/>
  <cols>
    <col min="1" max="2" width="9.140625" style="82" customWidth="1"/>
    <col min="3" max="3" width="22.00390625" style="82" bestFit="1" customWidth="1"/>
    <col min="4" max="4" width="11.421875" style="82" customWidth="1"/>
    <col min="5" max="5" width="9.140625" style="82" customWidth="1"/>
    <col min="6" max="6" width="11.8515625" style="82" customWidth="1"/>
    <col min="7" max="7" width="6.00390625" style="82" customWidth="1"/>
    <col min="8" max="12" width="9.140625" style="82" customWidth="1"/>
    <col min="13" max="13" width="8.28125" style="82" customWidth="1"/>
    <col min="14" max="16384" width="9.140625" style="82" customWidth="1"/>
  </cols>
  <sheetData>
    <row r="1" spans="1:14" ht="57.75" customHeight="1">
      <c r="A1" s="265" t="s">
        <v>64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36" customHeight="1">
      <c r="A2" s="265" t="s">
        <v>3</v>
      </c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42" customHeight="1">
      <c r="A3" s="267" t="s">
        <v>4</v>
      </c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5" ht="39.75" customHeight="1">
      <c r="A4" s="269" t="s">
        <v>38</v>
      </c>
      <c r="B4" s="270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83"/>
    </row>
    <row r="5" spans="1:15" ht="14.25">
      <c r="A5" s="84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3"/>
    </row>
    <row r="6" spans="1:15" ht="13.5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3"/>
    </row>
    <row r="7" spans="1:15" ht="13.5" thickTop="1">
      <c r="A7" s="275" t="s">
        <v>21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83"/>
    </row>
    <row r="8" spans="1:15" ht="13.5" customHeight="1" thickBo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83"/>
    </row>
    <row r="9" spans="1:15" ht="13.5" thickTop="1">
      <c r="A9" s="89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2.75">
      <c r="A10" s="89"/>
      <c r="B10" s="83"/>
      <c r="C10" s="90" t="s">
        <v>18</v>
      </c>
      <c r="D10" s="83"/>
      <c r="E10" s="83"/>
      <c r="F10" s="83" t="s">
        <v>20</v>
      </c>
      <c r="G10" s="279">
        <v>40422</v>
      </c>
      <c r="H10" s="279"/>
      <c r="I10" s="114" t="s">
        <v>19</v>
      </c>
      <c r="J10" s="279">
        <v>40543</v>
      </c>
      <c r="K10" s="279"/>
      <c r="L10" s="83"/>
      <c r="M10" s="83"/>
      <c r="N10" s="83"/>
      <c r="O10" s="83"/>
    </row>
    <row r="11" spans="1:15" ht="12.75">
      <c r="A11" s="89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2.75">
      <c r="A12" s="8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2.75">
      <c r="A13" s="89"/>
      <c r="B13" s="83"/>
      <c r="C13" s="273" t="s">
        <v>7</v>
      </c>
      <c r="D13" s="273"/>
      <c r="E13" s="280" t="s">
        <v>91</v>
      </c>
      <c r="F13" s="280"/>
      <c r="G13" s="280"/>
      <c r="H13" s="280"/>
      <c r="I13" s="280"/>
      <c r="J13" s="280"/>
      <c r="K13" s="280"/>
      <c r="L13" s="91"/>
      <c r="M13" s="83"/>
      <c r="N13" s="83"/>
      <c r="O13" s="83"/>
    </row>
    <row r="14" spans="1:15" ht="12.75">
      <c r="A14" s="89"/>
      <c r="B14" s="83"/>
      <c r="C14" s="90"/>
      <c r="D14" s="90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>
      <c r="A15" s="89"/>
      <c r="B15" s="83"/>
      <c r="C15" s="90" t="s">
        <v>8</v>
      </c>
      <c r="D15" s="90"/>
      <c r="E15" s="281" t="s">
        <v>92</v>
      </c>
      <c r="F15" s="280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2.75">
      <c r="A16" s="89"/>
      <c r="B16" s="83"/>
      <c r="C16" s="90"/>
      <c r="D16" s="90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2.75">
      <c r="A17" s="89"/>
      <c r="B17" s="83"/>
      <c r="C17" s="90" t="s">
        <v>9</v>
      </c>
      <c r="D17" s="90"/>
      <c r="E17" s="280">
        <v>1669090894</v>
      </c>
      <c r="F17" s="280"/>
      <c r="G17" s="280"/>
      <c r="H17" s="280"/>
      <c r="I17" s="280"/>
      <c r="J17" s="280"/>
      <c r="K17" s="280"/>
      <c r="L17" s="91"/>
      <c r="M17" s="83"/>
      <c r="N17" s="83"/>
      <c r="O17" s="83"/>
    </row>
    <row r="18" spans="1:15" ht="12.75">
      <c r="A18" s="89"/>
      <c r="B18" s="83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83"/>
      <c r="N18" s="83"/>
      <c r="O18" s="83"/>
    </row>
    <row r="19" spans="1:15" ht="12.75">
      <c r="A19" s="89"/>
      <c r="B19" s="83"/>
      <c r="C19" s="273" t="s">
        <v>10</v>
      </c>
      <c r="D19" s="273"/>
      <c r="E19" s="92" t="s">
        <v>11</v>
      </c>
      <c r="F19" s="274" t="s">
        <v>93</v>
      </c>
      <c r="G19" s="274"/>
      <c r="H19" s="274"/>
      <c r="I19" s="274"/>
      <c r="J19" s="274"/>
      <c r="K19" s="274"/>
      <c r="L19" s="83"/>
      <c r="M19" s="83"/>
      <c r="N19" s="83"/>
      <c r="O19" s="83"/>
    </row>
    <row r="20" spans="1:15" ht="12.75">
      <c r="A20" s="89"/>
      <c r="B20" s="83"/>
      <c r="C20" s="90"/>
      <c r="D20" s="90"/>
      <c r="E20" s="92"/>
      <c r="F20" s="94"/>
      <c r="G20" s="94"/>
      <c r="H20" s="94"/>
      <c r="I20" s="94"/>
      <c r="J20" s="94"/>
      <c r="K20" s="92"/>
      <c r="L20" s="94"/>
      <c r="M20" s="83"/>
      <c r="N20" s="83"/>
      <c r="O20" s="83"/>
    </row>
    <row r="21" spans="1:15" ht="12.75">
      <c r="A21" s="89"/>
      <c r="B21" s="83"/>
      <c r="C21" s="90"/>
      <c r="D21" s="90"/>
      <c r="E21" s="92" t="s">
        <v>12</v>
      </c>
      <c r="F21" s="93" t="s">
        <v>94</v>
      </c>
      <c r="G21" s="94"/>
      <c r="H21" s="92" t="s">
        <v>13</v>
      </c>
      <c r="I21" s="93" t="s">
        <v>95</v>
      </c>
      <c r="J21" s="94"/>
      <c r="K21" s="92"/>
      <c r="L21" s="94"/>
      <c r="M21" s="83"/>
      <c r="N21" s="83"/>
      <c r="O21" s="83"/>
    </row>
    <row r="22" spans="1:15" ht="12.75">
      <c r="A22" s="89"/>
      <c r="B22" s="83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83"/>
      <c r="N22" s="83"/>
      <c r="O22" s="83"/>
    </row>
    <row r="23" spans="1:15" ht="12.75">
      <c r="A23" s="89"/>
      <c r="B23" s="83"/>
      <c r="C23" s="273"/>
      <c r="D23" s="273"/>
      <c r="E23" s="92" t="s">
        <v>14</v>
      </c>
      <c r="F23" s="274" t="s">
        <v>96</v>
      </c>
      <c r="G23" s="274"/>
      <c r="H23" s="274"/>
      <c r="I23" s="274"/>
      <c r="J23" s="274"/>
      <c r="K23" s="274"/>
      <c r="L23" s="83"/>
      <c r="M23" s="83"/>
      <c r="N23" s="83"/>
      <c r="O23" s="83"/>
    </row>
    <row r="24" spans="1:15" ht="12.75">
      <c r="A24" s="89"/>
      <c r="E24" s="92"/>
      <c r="F24" s="95"/>
      <c r="G24" s="95"/>
      <c r="H24" s="95"/>
      <c r="I24" s="95"/>
      <c r="J24" s="95"/>
      <c r="K24" s="95"/>
      <c r="L24" s="83"/>
      <c r="M24" s="83"/>
      <c r="N24" s="83"/>
      <c r="O24" s="83"/>
    </row>
    <row r="25" spans="1:15" ht="12.75">
      <c r="A25" s="89"/>
      <c r="E25" s="92"/>
      <c r="F25" s="95"/>
      <c r="G25" s="95"/>
      <c r="H25" s="95"/>
      <c r="I25" s="95"/>
      <c r="J25" s="95"/>
      <c r="K25" s="95"/>
      <c r="L25" s="83"/>
      <c r="M25" s="83"/>
      <c r="N25" s="83"/>
      <c r="O25" s="83"/>
    </row>
    <row r="26" spans="1:15" ht="12.75">
      <c r="A26" s="89"/>
      <c r="C26" s="286" t="s">
        <v>101</v>
      </c>
      <c r="D26" s="286"/>
      <c r="E26" s="286"/>
      <c r="F26" s="286"/>
      <c r="G26" s="95"/>
      <c r="H26" s="95"/>
      <c r="I26" s="95"/>
      <c r="J26" s="95"/>
      <c r="K26" s="95"/>
      <c r="L26" s="83"/>
      <c r="M26" s="83"/>
      <c r="N26" s="83"/>
      <c r="O26" s="83"/>
    </row>
    <row r="27" spans="1:15" ht="13.5" thickBot="1">
      <c r="A27" s="89"/>
      <c r="E27" s="92"/>
      <c r="F27" s="95"/>
      <c r="G27" s="95"/>
      <c r="H27" s="95"/>
      <c r="I27" s="95"/>
      <c r="J27" s="95"/>
      <c r="K27" s="95"/>
      <c r="L27" s="83"/>
      <c r="M27" s="83"/>
      <c r="N27" s="83"/>
      <c r="O27" s="83"/>
    </row>
    <row r="28" spans="1:15" ht="12.75">
      <c r="A28" s="89"/>
      <c r="C28" s="282" t="s">
        <v>67</v>
      </c>
      <c r="D28" s="282" t="s">
        <v>44</v>
      </c>
      <c r="E28" s="284"/>
      <c r="F28" s="95"/>
      <c r="J28" s="95"/>
      <c r="K28" s="95"/>
      <c r="L28" s="83"/>
      <c r="M28" s="83"/>
      <c r="N28" s="83"/>
      <c r="O28" s="83"/>
    </row>
    <row r="29" spans="1:15" ht="13.5" thickBot="1">
      <c r="A29" s="89"/>
      <c r="C29" s="283"/>
      <c r="D29" s="287"/>
      <c r="E29" s="285"/>
      <c r="F29" s="95"/>
      <c r="J29" s="95"/>
      <c r="K29" s="95"/>
      <c r="L29" s="83"/>
      <c r="M29" s="83"/>
      <c r="N29" s="83"/>
      <c r="O29" s="83"/>
    </row>
    <row r="30" spans="1:15" ht="12.75">
      <c r="A30" s="89"/>
      <c r="C30" s="109" t="s">
        <v>85</v>
      </c>
      <c r="D30" s="106">
        <v>2732</v>
      </c>
      <c r="E30" s="100"/>
      <c r="F30" s="95"/>
      <c r="J30" s="95"/>
      <c r="K30" s="95"/>
      <c r="L30" s="83"/>
      <c r="M30" s="83"/>
      <c r="N30" s="83"/>
      <c r="O30" s="83"/>
    </row>
    <row r="31" spans="1:15" ht="12.75">
      <c r="A31" s="89"/>
      <c r="B31" s="83"/>
      <c r="C31" s="110" t="s">
        <v>86</v>
      </c>
      <c r="D31" s="107">
        <v>2586</v>
      </c>
      <c r="E31" s="100"/>
      <c r="F31" s="95"/>
      <c r="J31" s="95"/>
      <c r="K31" s="95"/>
      <c r="L31" s="83"/>
      <c r="M31" s="83"/>
      <c r="N31" s="83"/>
      <c r="O31" s="83"/>
    </row>
    <row r="32" spans="1:15" ht="12.75">
      <c r="A32" s="89"/>
      <c r="B32" s="83"/>
      <c r="C32" s="110" t="s">
        <v>87</v>
      </c>
      <c r="D32" s="107">
        <v>2642</v>
      </c>
      <c r="E32" s="100"/>
      <c r="F32" s="95"/>
      <c r="J32" s="95"/>
      <c r="K32" s="95"/>
      <c r="L32" s="83"/>
      <c r="M32" s="83"/>
      <c r="N32" s="83"/>
      <c r="O32" s="83"/>
    </row>
    <row r="33" spans="1:15" ht="12.75">
      <c r="A33" s="89"/>
      <c r="B33" s="83"/>
      <c r="C33" s="110" t="s">
        <v>88</v>
      </c>
      <c r="D33" s="107">
        <v>2397</v>
      </c>
      <c r="E33" s="100"/>
      <c r="F33" s="95"/>
      <c r="J33" s="95"/>
      <c r="K33" s="95"/>
      <c r="L33" s="83"/>
      <c r="M33" s="83"/>
      <c r="N33" s="83"/>
      <c r="O33" s="83"/>
    </row>
    <row r="34" spans="1:15" ht="13.5" thickBot="1">
      <c r="A34" s="89"/>
      <c r="B34" s="83"/>
      <c r="C34" s="111" t="s">
        <v>68</v>
      </c>
      <c r="D34" s="108">
        <v>2856.2499999999422</v>
      </c>
      <c r="E34" s="100"/>
      <c r="F34" s="95"/>
      <c r="J34" s="95"/>
      <c r="K34" s="95"/>
      <c r="L34" s="83"/>
      <c r="M34" s="83"/>
      <c r="N34" s="83"/>
      <c r="O34" s="83"/>
    </row>
    <row r="35" spans="1:15" ht="12.75">
      <c r="A35" s="89"/>
      <c r="B35" s="83"/>
      <c r="C35" s="90"/>
      <c r="D35" s="90"/>
      <c r="E35" s="92"/>
      <c r="F35" s="95"/>
      <c r="G35" s="95"/>
      <c r="H35" s="95"/>
      <c r="I35" s="95"/>
      <c r="J35" s="95"/>
      <c r="K35" s="95"/>
      <c r="L35" s="83"/>
      <c r="M35" s="83"/>
      <c r="N35" s="83"/>
      <c r="O35" s="83"/>
    </row>
    <row r="36" spans="1:15" ht="12.75">
      <c r="A36" s="89"/>
      <c r="B36" s="83"/>
      <c r="C36" s="90"/>
      <c r="D36" s="90"/>
      <c r="E36" s="92"/>
      <c r="F36" s="95"/>
      <c r="G36" s="95"/>
      <c r="H36" s="95"/>
      <c r="I36" s="95"/>
      <c r="J36" s="95"/>
      <c r="K36" s="95"/>
      <c r="L36" s="83"/>
      <c r="M36" s="83"/>
      <c r="N36" s="83"/>
      <c r="O36" s="83"/>
    </row>
    <row r="37" spans="1:15" ht="12.75">
      <c r="A37" s="89"/>
      <c r="B37" s="83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83"/>
      <c r="N37" s="83"/>
      <c r="O37" s="83"/>
    </row>
    <row r="38" spans="1:15" ht="12.75">
      <c r="A38" s="89"/>
      <c r="B38" s="83"/>
      <c r="C38" s="90" t="s">
        <v>35</v>
      </c>
      <c r="D38" s="96"/>
      <c r="E38" s="288" t="s">
        <v>97</v>
      </c>
      <c r="F38" s="288"/>
      <c r="G38" s="288"/>
      <c r="H38" s="288"/>
      <c r="I38" s="288"/>
      <c r="J38" s="288"/>
      <c r="K38" s="288"/>
      <c r="L38" s="97"/>
      <c r="M38" s="83"/>
      <c r="N38" s="83"/>
      <c r="O38" s="83"/>
    </row>
    <row r="39" spans="1:15" ht="12.75">
      <c r="A39" s="89"/>
      <c r="B39" s="8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83"/>
      <c r="N39" s="83"/>
      <c r="O39" s="83"/>
    </row>
    <row r="40" spans="1:15" ht="12.75">
      <c r="A40" s="89"/>
      <c r="B40" s="83"/>
      <c r="C40" s="273"/>
      <c r="D40" s="273"/>
      <c r="E40" s="273"/>
      <c r="F40" s="92" t="s">
        <v>15</v>
      </c>
      <c r="G40" s="289" t="s">
        <v>98</v>
      </c>
      <c r="H40" s="290"/>
      <c r="I40" s="97" t="s">
        <v>16</v>
      </c>
      <c r="J40" s="289" t="s">
        <v>99</v>
      </c>
      <c r="K40" s="290"/>
      <c r="L40" s="97"/>
      <c r="M40" s="83"/>
      <c r="N40" s="83"/>
      <c r="O40" s="83"/>
    </row>
    <row r="41" spans="1:15" ht="12.75">
      <c r="A41" s="89"/>
      <c r="B41" s="83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83"/>
      <c r="N41" s="83"/>
      <c r="O41" s="83"/>
    </row>
    <row r="42" spans="1:15" ht="12.75">
      <c r="A42" s="89"/>
      <c r="B42" s="83"/>
      <c r="C42" s="273"/>
      <c r="D42" s="273"/>
      <c r="E42" s="273"/>
      <c r="F42" s="92" t="s">
        <v>17</v>
      </c>
      <c r="G42" s="291" t="s">
        <v>100</v>
      </c>
      <c r="H42" s="290"/>
      <c r="I42" s="290"/>
      <c r="J42" s="290"/>
      <c r="K42" s="292"/>
      <c r="L42" s="292"/>
      <c r="M42" s="83"/>
      <c r="N42" s="83"/>
      <c r="O42" s="83"/>
    </row>
    <row r="43" spans="1:15" ht="12.75">
      <c r="A43" s="89"/>
      <c r="B43" s="83"/>
      <c r="C43" s="90"/>
      <c r="D43" s="90"/>
      <c r="E43" s="90"/>
      <c r="F43" s="92"/>
      <c r="G43" s="83"/>
      <c r="H43" s="83"/>
      <c r="I43" s="83"/>
      <c r="J43" s="83"/>
      <c r="K43" s="98"/>
      <c r="L43" s="98"/>
      <c r="M43" s="83"/>
      <c r="N43" s="83"/>
      <c r="O43" s="83"/>
    </row>
    <row r="44" spans="1:15" ht="12.75">
      <c r="A44" s="89"/>
      <c r="B44" s="83"/>
      <c r="C44" s="90"/>
      <c r="D44" s="90"/>
      <c r="E44" s="90"/>
      <c r="F44" s="92"/>
      <c r="G44" s="83"/>
      <c r="H44" s="83"/>
      <c r="I44" s="83"/>
      <c r="J44" s="83"/>
      <c r="K44" s="98"/>
      <c r="L44" s="98"/>
      <c r="M44" s="83"/>
      <c r="N44" s="83"/>
      <c r="O44" s="83"/>
    </row>
    <row r="45" spans="1:15" ht="12.75">
      <c r="A45" s="89"/>
      <c r="B45" s="83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83"/>
      <c r="N45" s="83"/>
      <c r="O45" s="83"/>
    </row>
    <row r="46" spans="1:15" ht="12.75">
      <c r="A46" s="89"/>
      <c r="B46" s="83"/>
      <c r="C46" s="105"/>
      <c r="D46" s="105"/>
      <c r="E46" s="100"/>
      <c r="F46" s="101"/>
      <c r="G46" s="101"/>
      <c r="H46" s="101"/>
      <c r="I46" s="101"/>
      <c r="J46" s="101"/>
      <c r="K46" s="101"/>
      <c r="L46" s="102"/>
      <c r="M46" s="83"/>
      <c r="N46" s="83"/>
      <c r="O46" s="83"/>
    </row>
    <row r="47" spans="1:15" ht="24.75" customHeight="1">
      <c r="A47" s="89"/>
      <c r="B47" s="83"/>
      <c r="C47" s="105"/>
      <c r="D47" s="105"/>
      <c r="E47" s="103"/>
      <c r="F47" s="102"/>
      <c r="G47" s="102"/>
      <c r="H47" s="102"/>
      <c r="I47" s="102"/>
      <c r="J47" s="102"/>
      <c r="K47" s="102"/>
      <c r="L47" s="103"/>
      <c r="M47" s="83"/>
      <c r="N47" s="83"/>
      <c r="O47" s="83"/>
    </row>
    <row r="48" spans="1:15" ht="12.75">
      <c r="A48" s="89"/>
      <c r="B48" s="83"/>
      <c r="C48" s="294"/>
      <c r="D48" s="294"/>
      <c r="E48" s="294"/>
      <c r="F48" s="101"/>
      <c r="G48" s="101"/>
      <c r="H48" s="101"/>
      <c r="I48" s="101"/>
      <c r="J48" s="101"/>
      <c r="K48" s="102"/>
      <c r="L48" s="102"/>
      <c r="M48" s="83"/>
      <c r="N48" s="83"/>
      <c r="O48" s="83"/>
    </row>
    <row r="49" spans="1:15" ht="12.75">
      <c r="A49" s="89"/>
      <c r="B49" s="83"/>
      <c r="C49" s="103"/>
      <c r="D49" s="103"/>
      <c r="E49" s="103"/>
      <c r="F49" s="104"/>
      <c r="G49" s="295"/>
      <c r="H49" s="295"/>
      <c r="I49" s="102"/>
      <c r="J49" s="102"/>
      <c r="K49" s="103"/>
      <c r="L49" s="103"/>
      <c r="M49" s="83"/>
      <c r="N49" s="83"/>
      <c r="O49" s="83"/>
    </row>
    <row r="50" spans="1:15" ht="12.75">
      <c r="A50" s="89"/>
      <c r="B50" s="83"/>
      <c r="C50" s="294"/>
      <c r="D50" s="294"/>
      <c r="E50" s="294"/>
      <c r="F50" s="103"/>
      <c r="G50" s="103"/>
      <c r="H50" s="103"/>
      <c r="I50" s="103"/>
      <c r="J50" s="103"/>
      <c r="K50" s="296"/>
      <c r="L50" s="296"/>
      <c r="M50" s="83"/>
      <c r="N50" s="83"/>
      <c r="O50" s="83"/>
    </row>
    <row r="51" spans="1:15" ht="12.75">
      <c r="A51" s="89"/>
      <c r="B51" s="83"/>
      <c r="C51" s="103"/>
      <c r="D51" s="103"/>
      <c r="E51" s="103"/>
      <c r="F51" s="104"/>
      <c r="G51" s="293"/>
      <c r="H51" s="293"/>
      <c r="I51" s="293"/>
      <c r="J51" s="293"/>
      <c r="K51" s="103"/>
      <c r="L51" s="103"/>
      <c r="M51" s="83"/>
      <c r="N51" s="83"/>
      <c r="O51" s="83"/>
    </row>
    <row r="52" spans="1:15" ht="12.75">
      <c r="A52" s="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5" ht="12.75">
      <c r="A53" s="89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2.75">
      <c r="A54" s="89"/>
      <c r="B54" s="83"/>
      <c r="C54" s="90"/>
      <c r="D54" s="83"/>
      <c r="E54" s="83"/>
      <c r="F54" s="83"/>
      <c r="G54" s="91"/>
      <c r="H54" s="91"/>
      <c r="I54" s="99"/>
      <c r="J54" s="99"/>
      <c r="K54" s="99"/>
      <c r="L54" s="91"/>
      <c r="M54" s="83"/>
      <c r="N54" s="83"/>
      <c r="O54" s="83"/>
    </row>
    <row r="55" spans="1:15" ht="12.75">
      <c r="A55" s="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5" ht="12.75">
      <c r="A56" s="89"/>
      <c r="B56" s="83"/>
      <c r="C56" s="90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4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</sheetData>
  <sheetProtection/>
  <mergeCells count="37">
    <mergeCell ref="G51:J51"/>
    <mergeCell ref="C45:L45"/>
    <mergeCell ref="C48:E48"/>
    <mergeCell ref="G49:H49"/>
    <mergeCell ref="C50:E50"/>
    <mergeCell ref="K50:L50"/>
    <mergeCell ref="C39:L39"/>
    <mergeCell ref="C40:E40"/>
    <mergeCell ref="G40:H40"/>
    <mergeCell ref="J40:K40"/>
    <mergeCell ref="C41:L41"/>
    <mergeCell ref="C42:E42"/>
    <mergeCell ref="G42:J42"/>
    <mergeCell ref="K42:L42"/>
    <mergeCell ref="C37:L37"/>
    <mergeCell ref="C28:C29"/>
    <mergeCell ref="E28:E29"/>
    <mergeCell ref="C26:F26"/>
    <mergeCell ref="D28:D29"/>
    <mergeCell ref="E38:K38"/>
    <mergeCell ref="C13:D13"/>
    <mergeCell ref="E13:K13"/>
    <mergeCell ref="E15:F15"/>
    <mergeCell ref="E17:K17"/>
    <mergeCell ref="C22:L22"/>
    <mergeCell ref="C23:D23"/>
    <mergeCell ref="F23:K23"/>
    <mergeCell ref="A1:N1"/>
    <mergeCell ref="A2:N2"/>
    <mergeCell ref="A3:N3"/>
    <mergeCell ref="A4:N4"/>
    <mergeCell ref="C18:L18"/>
    <mergeCell ref="C19:D19"/>
    <mergeCell ref="F19:K19"/>
    <mergeCell ref="A7:N8"/>
    <mergeCell ref="G10:H10"/>
    <mergeCell ref="J10:K10"/>
  </mergeCells>
  <hyperlinks>
    <hyperlink ref="G42" r:id="rId1" display="sspampinato@erg.it"/>
  </hyperlinks>
  <printOptions/>
  <pageMargins left="0.7" right="0.7" top="0.75" bottom="0.75" header="0.3" footer="0.3"/>
  <pageSetup horizontalDpi="600" verticalDpi="600" orientation="portrait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7.421875" style="1" customWidth="1"/>
    <col min="2" max="16384" width="9.140625" style="1" customWidth="1"/>
  </cols>
  <sheetData>
    <row r="1" spans="1:17" ht="36" customHeight="1">
      <c r="A1" s="298" t="s">
        <v>117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15"/>
      <c r="O1" s="115"/>
      <c r="P1" s="115"/>
      <c r="Q1" s="115"/>
    </row>
    <row r="2" spans="1:17" ht="18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4" ht="12.75">
      <c r="A4" s="116"/>
    </row>
    <row r="5" spans="1:6" ht="20.25" customHeight="1">
      <c r="A5" s="116" t="s">
        <v>118</v>
      </c>
      <c r="B5" s="299" t="s">
        <v>119</v>
      </c>
      <c r="C5" s="299"/>
      <c r="D5" s="299"/>
      <c r="E5" s="299"/>
      <c r="F5" s="299"/>
    </row>
    <row r="6" spans="1:6" ht="20.25" customHeight="1">
      <c r="A6" s="116"/>
      <c r="B6" s="117"/>
      <c r="C6" s="117"/>
      <c r="D6" s="117"/>
      <c r="E6" s="117"/>
      <c r="F6" s="117"/>
    </row>
    <row r="7" spans="1:6" ht="12.75">
      <c r="A7" s="300" t="s">
        <v>120</v>
      </c>
      <c r="B7" s="300"/>
      <c r="C7" s="300"/>
      <c r="D7" s="300"/>
      <c r="E7" s="300"/>
      <c r="F7" s="300"/>
    </row>
    <row r="8" spans="1:6" ht="12.75">
      <c r="A8" s="300"/>
      <c r="B8" s="300"/>
      <c r="C8" s="300"/>
      <c r="D8" s="300"/>
      <c r="E8" s="300"/>
      <c r="F8" s="300"/>
    </row>
    <row r="10" spans="1:10" ht="24" customHeight="1">
      <c r="A10" s="116"/>
      <c r="B10" s="301" t="s">
        <v>121</v>
      </c>
      <c r="C10" s="301"/>
      <c r="D10" s="301"/>
      <c r="E10" s="301"/>
      <c r="F10" s="301"/>
      <c r="G10" s="301"/>
      <c r="H10" s="301"/>
      <c r="I10" s="301"/>
      <c r="J10" s="301"/>
    </row>
    <row r="11" spans="1:13" ht="12.75">
      <c r="A11" s="297" t="s">
        <v>122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</row>
    <row r="12" spans="1:13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</row>
    <row r="13" spans="1:13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</row>
    <row r="15" spans="1:6" ht="21.75" customHeight="1">
      <c r="A15" s="116"/>
      <c r="F15" s="118" t="s">
        <v>123</v>
      </c>
    </row>
    <row r="16" spans="1:13" ht="12.75">
      <c r="A16" s="297" t="s">
        <v>124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</row>
    <row r="17" spans="1:13" ht="16.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</row>
    <row r="18" ht="12.75">
      <c r="A18" s="116"/>
    </row>
    <row r="19" ht="12.75">
      <c r="A19" s="119"/>
    </row>
    <row r="20" ht="12.75">
      <c r="A20" s="120" t="s">
        <v>125</v>
      </c>
    </row>
    <row r="21" ht="12.75">
      <c r="A21" s="121">
        <v>40662</v>
      </c>
    </row>
    <row r="22" ht="12.75">
      <c r="A22" s="116"/>
    </row>
    <row r="23" ht="12.75">
      <c r="A23" s="119"/>
    </row>
    <row r="24" ht="12.75">
      <c r="A24" s="122"/>
    </row>
    <row r="25" ht="12.75">
      <c r="A25" s="123"/>
    </row>
  </sheetData>
  <sheetProtection/>
  <mergeCells count="6">
    <mergeCell ref="A11:M13"/>
    <mergeCell ref="A16:M17"/>
    <mergeCell ref="A1:M1"/>
    <mergeCell ref="B5:F5"/>
    <mergeCell ref="A7:F8"/>
    <mergeCell ref="B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="80" zoomScaleNormal="80" zoomScalePageLayoutView="0" workbookViewId="0" topLeftCell="A1">
      <selection activeCell="G7" sqref="G7"/>
    </sheetView>
  </sheetViews>
  <sheetFormatPr defaultColWidth="9.140625" defaultRowHeight="12.75"/>
  <cols>
    <col min="1" max="1" width="23.140625" style="1" customWidth="1"/>
    <col min="2" max="2" width="21.140625" style="1" customWidth="1"/>
    <col min="3" max="3" width="20.57421875" style="1" customWidth="1"/>
    <col min="4" max="5" width="23.8515625" style="1" bestFit="1" customWidth="1"/>
    <col min="6" max="6" width="20.28125" style="1" bestFit="1" customWidth="1"/>
    <col min="7" max="7" width="20.7109375" style="1" bestFit="1" customWidth="1"/>
    <col min="8" max="8" width="15.28125" style="1" customWidth="1"/>
    <col min="9" max="9" width="16.7109375" style="1" customWidth="1"/>
    <col min="10" max="11" width="15.8515625" style="1" bestFit="1" customWidth="1"/>
    <col min="12" max="12" width="16.140625" style="1" customWidth="1"/>
    <col min="13" max="13" width="18.140625" style="1" bestFit="1" customWidth="1"/>
    <col min="14" max="14" width="19.140625" style="1" bestFit="1" customWidth="1"/>
    <col min="15" max="15" width="15.8515625" style="1" customWidth="1"/>
    <col min="16" max="16" width="14.140625" style="1" bestFit="1" customWidth="1"/>
    <col min="17" max="17" width="15.57421875" style="1" customWidth="1"/>
    <col min="18" max="18" width="13.7109375" style="1" customWidth="1"/>
    <col min="19" max="19" width="13.57421875" style="1" customWidth="1"/>
    <col min="20" max="20" width="30.8515625" style="1" customWidth="1"/>
    <col min="21" max="21" width="12.421875" style="1" customWidth="1"/>
    <col min="22" max="22" width="12.7109375" style="1" customWidth="1"/>
    <col min="23" max="23" width="14.421875" style="1" customWidth="1"/>
    <col min="24" max="24" width="17.00390625" style="1" customWidth="1"/>
    <col min="25" max="25" width="16.00390625" style="1" customWidth="1"/>
    <col min="26" max="26" width="13.28125" style="1" customWidth="1"/>
    <col min="27" max="27" width="15.28125" style="1" customWidth="1"/>
    <col min="28" max="28" width="16.140625" style="1" customWidth="1"/>
    <col min="29" max="29" width="17.28125" style="1" customWidth="1"/>
    <col min="30" max="30" width="22.140625" style="1" customWidth="1"/>
    <col min="31" max="31" width="21.140625" style="1" customWidth="1"/>
    <col min="32" max="32" width="38.28125" style="1" customWidth="1"/>
    <col min="33" max="33" width="38.140625" style="1" customWidth="1"/>
    <col min="34" max="16384" width="9.140625" style="1" customWidth="1"/>
  </cols>
  <sheetData>
    <row r="1" spans="1:30" ht="18.75" customHeight="1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  <c r="X1" s="2"/>
      <c r="Y1" s="2"/>
      <c r="Z1" s="2"/>
      <c r="AC1" s="2"/>
      <c r="AD1" s="2"/>
    </row>
    <row r="2" spans="1:35" ht="19.5" customHeight="1">
      <c r="A2" s="302" t="s">
        <v>41</v>
      </c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>
      <c r="A3" s="24"/>
      <c r="B3" s="44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2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03" t="s">
        <v>102</v>
      </c>
      <c r="B4" s="303"/>
      <c r="C4" s="303"/>
      <c r="D4" s="303"/>
      <c r="E4" s="11"/>
      <c r="F4" s="11"/>
      <c r="G4" s="11"/>
      <c r="H4" s="11"/>
      <c r="I4" s="11"/>
      <c r="J4" s="11"/>
      <c r="K4" s="11"/>
      <c r="L4" s="11"/>
      <c r="M4" s="11"/>
      <c r="O4" s="1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58"/>
      <c r="B5" s="58"/>
      <c r="C5" s="58"/>
      <c r="D5" s="58"/>
      <c r="E5" s="11"/>
      <c r="F5" s="11"/>
      <c r="G5" s="11"/>
      <c r="H5" s="11"/>
      <c r="I5" s="11"/>
      <c r="J5" s="11"/>
      <c r="K5" s="11"/>
      <c r="L5" s="11"/>
      <c r="M5" s="11"/>
      <c r="O5" s="11"/>
      <c r="P5" s="2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309" t="s">
        <v>70</v>
      </c>
      <c r="B6" s="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309"/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O7" s="1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>
      <c r="A8" s="57" t="s">
        <v>71</v>
      </c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1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>
      <c r="A9" s="75">
        <v>1193</v>
      </c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>
      <c r="A10" s="4"/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9.5" customHeight="1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9.5" customHeight="1">
      <c r="A13" s="302" t="s">
        <v>103</v>
      </c>
      <c r="B13" s="303"/>
      <c r="C13" s="310"/>
      <c r="D13" s="310"/>
      <c r="E13" s="310"/>
      <c r="F13" s="310"/>
      <c r="G13" s="310"/>
      <c r="H13" s="11"/>
      <c r="I13" s="11"/>
      <c r="J13" s="11"/>
      <c r="K13" s="11"/>
      <c r="L13" s="11"/>
      <c r="M13" s="11"/>
      <c r="O13" s="11"/>
      <c r="P13" s="1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9.5" customHeight="1" thickBot="1">
      <c r="A14" s="4"/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 thickBot="1">
      <c r="A15" s="282" t="s">
        <v>78</v>
      </c>
      <c r="B15" s="30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  <c r="H15" s="6" t="s">
        <v>28</v>
      </c>
      <c r="I15" s="6" t="s">
        <v>29</v>
      </c>
      <c r="J15" s="6" t="s">
        <v>30</v>
      </c>
      <c r="K15" s="6" t="s">
        <v>31</v>
      </c>
      <c r="L15" s="6" t="s">
        <v>32</v>
      </c>
      <c r="M15" s="36" t="s">
        <v>33</v>
      </c>
      <c r="N15" s="305" t="s">
        <v>5</v>
      </c>
      <c r="O15" s="307"/>
      <c r="Q15" s="284"/>
      <c r="R15" s="284"/>
      <c r="S15" s="2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9.5" customHeight="1" thickBot="1">
      <c r="A16" s="287"/>
      <c r="B16" s="3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06"/>
      <c r="O16" s="308" t="s">
        <v>1</v>
      </c>
      <c r="Q16" s="24"/>
      <c r="R16" s="24"/>
      <c r="S16" s="2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6" customHeight="1" thickBot="1">
      <c r="A17" s="76" t="s">
        <v>43</v>
      </c>
      <c r="B17" s="34"/>
      <c r="C17" s="42"/>
      <c r="D17" s="42"/>
      <c r="E17" s="42"/>
      <c r="F17" s="42"/>
      <c r="G17" s="42"/>
      <c r="H17" s="42"/>
      <c r="I17" s="42"/>
      <c r="J17" s="125">
        <v>0.5556774432587058</v>
      </c>
      <c r="K17" s="125">
        <v>0.5556774432587059</v>
      </c>
      <c r="L17" s="125">
        <v>0.5556774432587059</v>
      </c>
      <c r="M17" s="126">
        <v>0.5556774432587059</v>
      </c>
      <c r="N17" s="77" t="s">
        <v>45</v>
      </c>
      <c r="O17" s="40"/>
      <c r="P17" s="11"/>
      <c r="Q17" s="2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9.5" customHeight="1">
      <c r="A18" s="4"/>
      <c r="B18" s="4"/>
      <c r="C18" s="11"/>
      <c r="D18" s="11"/>
      <c r="E18" s="11"/>
      <c r="F18" s="11"/>
      <c r="G18" s="11"/>
      <c r="H18" s="11"/>
      <c r="I18" s="11"/>
      <c r="J18" s="70"/>
      <c r="K18" s="70"/>
      <c r="L18" s="70"/>
      <c r="M18" s="70"/>
      <c r="N18" s="11"/>
      <c r="O18" s="11"/>
      <c r="P18" s="11"/>
      <c r="Q18" s="2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9.5" customHeight="1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9.5" customHeight="1">
      <c r="A20" s="302" t="s">
        <v>76</v>
      </c>
      <c r="B20" s="303"/>
      <c r="C20" s="310"/>
      <c r="D20" s="310"/>
      <c r="E20" s="310"/>
      <c r="F20" s="310"/>
      <c r="G20" s="310"/>
      <c r="H20" s="11"/>
      <c r="I20" s="11"/>
      <c r="J20" s="11"/>
      <c r="K20" s="11"/>
      <c r="L20" s="11"/>
      <c r="M20" s="11"/>
      <c r="N20" s="11"/>
      <c r="O20" s="11"/>
      <c r="P20" s="11"/>
      <c r="Q20" s="2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9.5" customHeight="1" thickBot="1">
      <c r="A21" s="4"/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9.5" customHeight="1" thickBot="1">
      <c r="A22" s="282" t="s">
        <v>77</v>
      </c>
      <c r="B22" s="30" t="s">
        <v>22</v>
      </c>
      <c r="C22" s="6" t="s">
        <v>23</v>
      </c>
      <c r="D22" s="6" t="s">
        <v>24</v>
      </c>
      <c r="E22" s="6" t="s">
        <v>25</v>
      </c>
      <c r="F22" s="6" t="s">
        <v>26</v>
      </c>
      <c r="G22" s="6" t="s">
        <v>27</v>
      </c>
      <c r="H22" s="6" t="s">
        <v>28</v>
      </c>
      <c r="I22" s="6" t="s">
        <v>29</v>
      </c>
      <c r="J22" s="6" t="s">
        <v>30</v>
      </c>
      <c r="K22" s="6" t="s">
        <v>31</v>
      </c>
      <c r="L22" s="6" t="s">
        <v>32</v>
      </c>
      <c r="M22" s="36" t="s">
        <v>33</v>
      </c>
      <c r="N22" s="305" t="s">
        <v>5</v>
      </c>
      <c r="O22" s="307"/>
      <c r="P22" s="11"/>
      <c r="Q22" s="2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9.5" customHeight="1" thickBot="1">
      <c r="A23" s="287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06"/>
      <c r="O23" s="308" t="s">
        <v>1</v>
      </c>
      <c r="P23" s="11"/>
      <c r="Q23" s="2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26.25" thickBot="1">
      <c r="A24" s="33" t="s">
        <v>43</v>
      </c>
      <c r="B24" s="34"/>
      <c r="C24" s="35"/>
      <c r="D24" s="35"/>
      <c r="E24" s="35"/>
      <c r="F24" s="35"/>
      <c r="G24" s="35"/>
      <c r="H24" s="35"/>
      <c r="I24" s="35"/>
      <c r="J24" s="125">
        <v>0.5556774432587058</v>
      </c>
      <c r="K24" s="125">
        <v>0.5556774432587059</v>
      </c>
      <c r="L24" s="125">
        <v>0.5556774432587059</v>
      </c>
      <c r="M24" s="126">
        <v>0.5556774432587059</v>
      </c>
      <c r="N24" s="41" t="s">
        <v>45</v>
      </c>
      <c r="O24" s="40"/>
      <c r="P24" s="11"/>
      <c r="Q24" s="2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9.5" customHeight="1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0"/>
      <c r="N25" s="11"/>
      <c r="O25" s="11"/>
      <c r="P25" s="11"/>
      <c r="Q25" s="2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9.5" customHeight="1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9.5" customHeight="1">
      <c r="A27" s="311" t="s">
        <v>80</v>
      </c>
      <c r="B27" s="312"/>
      <c r="C27" s="313"/>
      <c r="D27" s="313"/>
      <c r="E27" s="313"/>
      <c r="F27" s="313"/>
      <c r="G27" s="313"/>
      <c r="H27" s="11"/>
      <c r="I27" s="11"/>
      <c r="J27" s="11"/>
      <c r="K27" s="11"/>
      <c r="L27" s="11"/>
      <c r="M27" s="11"/>
      <c r="N27" s="11"/>
      <c r="O27" s="11"/>
      <c r="P27" s="11"/>
      <c r="Q27" s="2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9.5" customHeight="1" thickBot="1">
      <c r="A28" s="4"/>
      <c r="B28" s="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9.5" customHeight="1" thickBot="1">
      <c r="A29" s="282" t="s">
        <v>79</v>
      </c>
      <c r="B29" s="30" t="s">
        <v>22</v>
      </c>
      <c r="C29" s="6" t="s">
        <v>23</v>
      </c>
      <c r="D29" s="6" t="s">
        <v>24</v>
      </c>
      <c r="E29" s="6" t="s">
        <v>25</v>
      </c>
      <c r="F29" s="6" t="s">
        <v>26</v>
      </c>
      <c r="G29" s="6" t="s">
        <v>27</v>
      </c>
      <c r="H29" s="6" t="s">
        <v>28</v>
      </c>
      <c r="I29" s="6" t="s">
        <v>29</v>
      </c>
      <c r="J29" s="6" t="s">
        <v>30</v>
      </c>
      <c r="K29" s="6" t="s">
        <v>31</v>
      </c>
      <c r="L29" s="6" t="s">
        <v>32</v>
      </c>
      <c r="M29" s="36" t="s">
        <v>33</v>
      </c>
      <c r="N29" s="305" t="s">
        <v>5</v>
      </c>
      <c r="O29" s="307"/>
      <c r="P29" s="11"/>
      <c r="Q29" s="284"/>
      <c r="R29" s="284"/>
      <c r="S29" s="2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9.5" customHeight="1" thickBot="1">
      <c r="A30" s="287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06"/>
      <c r="O30" s="308" t="s">
        <v>1</v>
      </c>
      <c r="P30" s="11"/>
      <c r="Q30" s="24"/>
      <c r="R30" s="24"/>
      <c r="S30" s="2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6.25" thickBot="1">
      <c r="A31" s="76" t="s">
        <v>43</v>
      </c>
      <c r="B31" s="34"/>
      <c r="C31" s="42"/>
      <c r="D31" s="42"/>
      <c r="E31" s="42"/>
      <c r="F31" s="42"/>
      <c r="G31" s="42"/>
      <c r="H31" s="42"/>
      <c r="I31" s="42"/>
      <c r="J31" s="125">
        <v>0.3886955831551768</v>
      </c>
      <c r="K31" s="125">
        <v>0.3871799982574034</v>
      </c>
      <c r="L31" s="125">
        <v>0.3887937855943331</v>
      </c>
      <c r="M31" s="126">
        <v>0.3853880892841168</v>
      </c>
      <c r="N31" s="77" t="s">
        <v>45</v>
      </c>
      <c r="O31" s="40"/>
      <c r="P31" s="11"/>
      <c r="Q31" s="24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2.7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4"/>
      <c r="O32" s="24"/>
      <c r="P32" s="11"/>
      <c r="Q32" s="2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2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4"/>
      <c r="O33" s="24"/>
      <c r="P33" s="11"/>
      <c r="Q33" s="2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4"/>
      <c r="O34" s="24"/>
      <c r="P34" s="11"/>
      <c r="Q34" s="2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9.5" customHeight="1">
      <c r="A35" s="302" t="s">
        <v>75</v>
      </c>
      <c r="B35" s="303"/>
      <c r="C35" s="310"/>
      <c r="D35" s="310"/>
      <c r="E35" s="310"/>
      <c r="F35" s="310"/>
      <c r="G35" s="310"/>
      <c r="H35" s="11"/>
      <c r="I35" s="11"/>
      <c r="J35" s="11"/>
      <c r="K35" s="11"/>
      <c r="L35" s="11"/>
      <c r="M35" s="11"/>
      <c r="N35" s="11"/>
      <c r="O35" s="11"/>
      <c r="P35" s="11"/>
      <c r="Q35" s="2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9.5" customHeight="1" thickBot="1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2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9.5" customHeight="1" thickBot="1">
      <c r="A37" s="282" t="s">
        <v>69</v>
      </c>
      <c r="B37" s="38" t="s">
        <v>22</v>
      </c>
      <c r="C37" s="6" t="s">
        <v>23</v>
      </c>
      <c r="D37" s="6" t="s">
        <v>24</v>
      </c>
      <c r="E37" s="6" t="s">
        <v>25</v>
      </c>
      <c r="F37" s="6" t="s">
        <v>26</v>
      </c>
      <c r="G37" s="6" t="s">
        <v>27</v>
      </c>
      <c r="H37" s="6" t="s">
        <v>28</v>
      </c>
      <c r="I37" s="6" t="s">
        <v>29</v>
      </c>
      <c r="J37" s="6" t="s">
        <v>30</v>
      </c>
      <c r="K37" s="6" t="s">
        <v>31</v>
      </c>
      <c r="L37" s="6" t="s">
        <v>32</v>
      </c>
      <c r="M37" s="36" t="s">
        <v>33</v>
      </c>
      <c r="N37" s="305" t="s">
        <v>5</v>
      </c>
      <c r="O37" s="51" t="s">
        <v>61</v>
      </c>
      <c r="Q37" s="24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9.5" customHeight="1" thickBot="1">
      <c r="A38" s="287"/>
      <c r="B38" s="63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6"/>
      <c r="O38" s="45" t="s">
        <v>57</v>
      </c>
      <c r="Q38" s="2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6.25" thickBot="1">
      <c r="A39" s="67" t="s">
        <v>81</v>
      </c>
      <c r="B39" s="66"/>
      <c r="C39" s="27"/>
      <c r="D39" s="65"/>
      <c r="E39" s="65"/>
      <c r="F39" s="65"/>
      <c r="G39" s="27"/>
      <c r="H39" s="65"/>
      <c r="I39" s="65"/>
      <c r="J39" s="71">
        <v>118885.14177269998</v>
      </c>
      <c r="K39" s="71">
        <v>96256.75305636904</v>
      </c>
      <c r="L39" s="71">
        <v>122649.25955470001</v>
      </c>
      <c r="M39" s="71">
        <v>127887.5510197</v>
      </c>
      <c r="N39" s="61" t="s">
        <v>42</v>
      </c>
      <c r="O39" s="25">
        <v>465678.70540346904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6.25" thickBot="1">
      <c r="A40" s="60" t="s">
        <v>82</v>
      </c>
      <c r="B40" s="59"/>
      <c r="C40" s="8"/>
      <c r="D40" s="64"/>
      <c r="E40" s="64"/>
      <c r="F40" s="64"/>
      <c r="G40" s="8"/>
      <c r="H40" s="64"/>
      <c r="I40" s="64"/>
      <c r="J40" s="72">
        <v>123389.26241619998</v>
      </c>
      <c r="K40" s="72">
        <v>96279.94401528552</v>
      </c>
      <c r="L40" s="72">
        <v>119893.33593067696</v>
      </c>
      <c r="M40" s="72">
        <v>127029.56570770002</v>
      </c>
      <c r="N40" s="62" t="s">
        <v>42</v>
      </c>
      <c r="O40" s="49">
        <v>466592.10806986253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21.75" customHeight="1" thickBot="1">
      <c r="A41" s="33" t="s">
        <v>83</v>
      </c>
      <c r="B41" s="39"/>
      <c r="C41" s="9"/>
      <c r="D41" s="37"/>
      <c r="E41" s="37"/>
      <c r="F41" s="37"/>
      <c r="G41" s="9"/>
      <c r="H41" s="37"/>
      <c r="I41" s="37"/>
      <c r="J41" s="73">
        <v>22236</v>
      </c>
      <c r="K41" s="73">
        <v>24504</v>
      </c>
      <c r="L41" s="73">
        <v>23520</v>
      </c>
      <c r="M41" s="73">
        <v>23400</v>
      </c>
      <c r="N41" s="62" t="s">
        <v>42</v>
      </c>
      <c r="O41" s="49">
        <v>93660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9.5" customHeight="1" thickBot="1">
      <c r="A42" s="4"/>
      <c r="B42" s="4"/>
      <c r="C42" s="11"/>
      <c r="D42" s="11"/>
      <c r="E42" s="11"/>
      <c r="F42" s="11"/>
      <c r="G42" s="11"/>
      <c r="H42" s="11"/>
      <c r="I42" s="11"/>
      <c r="J42" s="70"/>
      <c r="K42" s="70"/>
      <c r="L42" s="70"/>
      <c r="M42" s="70"/>
      <c r="N42" s="11"/>
      <c r="O42" s="50">
        <v>1025930.8134733315</v>
      </c>
      <c r="P42" s="314" t="s">
        <v>62</v>
      </c>
      <c r="Q42" s="31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4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9.5" customHeight="1">
      <c r="A44" s="302" t="s">
        <v>104</v>
      </c>
      <c r="B44" s="303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1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4.25" customHeight="1">
      <c r="A45" s="3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9.25" customHeight="1" thickBot="1">
      <c r="A46" s="10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G46" s="2"/>
      <c r="AH46" s="2"/>
    </row>
    <row r="47" spans="1:27" ht="19.5" customHeight="1">
      <c r="A47" s="319" t="s">
        <v>0</v>
      </c>
      <c r="B47" s="322" t="s">
        <v>89</v>
      </c>
      <c r="C47" s="79"/>
      <c r="D47" s="79"/>
      <c r="E47" s="79"/>
      <c r="F47" s="79"/>
      <c r="G47" s="112"/>
      <c r="H47" s="316" t="s">
        <v>6</v>
      </c>
      <c r="J47" s="29"/>
      <c r="L47" s="54"/>
      <c r="N47" s="2"/>
      <c r="O47" s="54"/>
      <c r="P47" s="53"/>
      <c r="Q47" s="54"/>
      <c r="R47" s="53"/>
      <c r="S47" s="54"/>
      <c r="T47" s="53"/>
      <c r="U47" s="54"/>
      <c r="V47" s="53"/>
      <c r="W47" s="54"/>
      <c r="X47" s="53"/>
      <c r="Y47" s="54"/>
      <c r="Z47" s="53"/>
      <c r="AA47" s="54"/>
    </row>
    <row r="48" spans="1:27" ht="18.75" customHeight="1">
      <c r="A48" s="320"/>
      <c r="B48" s="323"/>
      <c r="C48" s="78" t="s">
        <v>47</v>
      </c>
      <c r="D48" s="78" t="s">
        <v>48</v>
      </c>
      <c r="E48" s="78" t="s">
        <v>49</v>
      </c>
      <c r="F48" s="78" t="s">
        <v>50</v>
      </c>
      <c r="G48" s="78" t="s">
        <v>34</v>
      </c>
      <c r="H48" s="317"/>
      <c r="J48" s="29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</row>
    <row r="49" spans="1:27" ht="18" customHeight="1" thickBot="1">
      <c r="A49" s="321"/>
      <c r="B49" s="324"/>
      <c r="C49" s="16"/>
      <c r="D49" s="16"/>
      <c r="E49" s="16"/>
      <c r="F49" s="16"/>
      <c r="G49" s="16"/>
      <c r="H49" s="318"/>
      <c r="J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32" s="13" customFormat="1" ht="18" customHeight="1">
      <c r="A50" s="113" t="s">
        <v>65</v>
      </c>
      <c r="B50" s="14" t="s">
        <v>113</v>
      </c>
      <c r="C50" s="17">
        <v>4831.15525</v>
      </c>
      <c r="D50" s="17">
        <v>5848.56115</v>
      </c>
      <c r="E50" s="17">
        <v>6017.35888</v>
      </c>
      <c r="F50" s="17">
        <v>6162.30668</v>
      </c>
      <c r="G50" s="20">
        <v>22859.38196</v>
      </c>
      <c r="H50" s="28" t="s">
        <v>46</v>
      </c>
      <c r="J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E50" s="1"/>
      <c r="AF50" s="1"/>
    </row>
    <row r="51" spans="1:32" s="13" customFormat="1" ht="18" customHeight="1">
      <c r="A51" s="113" t="s">
        <v>114</v>
      </c>
      <c r="B51" s="14" t="s">
        <v>113</v>
      </c>
      <c r="C51" s="15">
        <v>5979</v>
      </c>
      <c r="D51" s="15">
        <v>6099</v>
      </c>
      <c r="E51" s="15">
        <v>5488</v>
      </c>
      <c r="F51" s="15">
        <v>5583</v>
      </c>
      <c r="G51" s="19">
        <v>23149</v>
      </c>
      <c r="H51" s="7" t="s">
        <v>46</v>
      </c>
      <c r="J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E51" s="1"/>
      <c r="AF51" s="1"/>
    </row>
    <row r="52" spans="1:32" s="13" customFormat="1" ht="18" customHeight="1">
      <c r="A52" s="113" t="s">
        <v>39</v>
      </c>
      <c r="B52" s="14" t="s">
        <v>113</v>
      </c>
      <c r="C52" s="15">
        <v>0</v>
      </c>
      <c r="D52" s="15">
        <v>0</v>
      </c>
      <c r="E52" s="15">
        <v>0</v>
      </c>
      <c r="F52" s="15">
        <v>0</v>
      </c>
      <c r="G52" s="19">
        <v>0</v>
      </c>
      <c r="H52" s="7" t="s">
        <v>46</v>
      </c>
      <c r="J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E52" s="1"/>
      <c r="AF52" s="1"/>
    </row>
    <row r="53" spans="1:32" s="13" customFormat="1" ht="18" customHeight="1">
      <c r="A53" s="113" t="s">
        <v>115</v>
      </c>
      <c r="B53" s="14" t="s">
        <v>113</v>
      </c>
      <c r="C53" s="15">
        <v>2514671</v>
      </c>
      <c r="D53" s="15">
        <v>3226501</v>
      </c>
      <c r="E53" s="15">
        <v>2669409</v>
      </c>
      <c r="F53" s="15">
        <v>2244214</v>
      </c>
      <c r="G53" s="19">
        <v>10654795</v>
      </c>
      <c r="H53" s="7" t="s">
        <v>66</v>
      </c>
      <c r="J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E53" s="1"/>
      <c r="AF53" s="1"/>
    </row>
    <row r="54" spans="1:32" s="13" customFormat="1" ht="18" customHeight="1">
      <c r="A54" s="113" t="s">
        <v>115</v>
      </c>
      <c r="B54" s="14" t="s">
        <v>116</v>
      </c>
      <c r="C54" s="15">
        <v>48952582</v>
      </c>
      <c r="D54" s="15">
        <v>40207570</v>
      </c>
      <c r="E54" s="15">
        <v>50988456</v>
      </c>
      <c r="F54" s="15">
        <v>54471732</v>
      </c>
      <c r="G54" s="19">
        <v>194620340</v>
      </c>
      <c r="H54" s="7" t="s">
        <v>66</v>
      </c>
      <c r="J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E54" s="1"/>
      <c r="AF54" s="1"/>
    </row>
    <row r="56" ht="66.75" customHeight="1"/>
    <row r="61" ht="12.75">
      <c r="I61" s="18"/>
    </row>
  </sheetData>
  <sheetProtection/>
  <mergeCells count="25">
    <mergeCell ref="Q29:R29"/>
    <mergeCell ref="A35:G35"/>
    <mergeCell ref="P42:Q42"/>
    <mergeCell ref="A37:A38"/>
    <mergeCell ref="N37:N38"/>
    <mergeCell ref="H47:H49"/>
    <mergeCell ref="A44:O44"/>
    <mergeCell ref="A47:A49"/>
    <mergeCell ref="B47:B49"/>
    <mergeCell ref="A20:G20"/>
    <mergeCell ref="A22:A23"/>
    <mergeCell ref="N22:N23"/>
    <mergeCell ref="O22:O23"/>
    <mergeCell ref="A27:G27"/>
    <mergeCell ref="A29:A30"/>
    <mergeCell ref="N29:N30"/>
    <mergeCell ref="O29:O30"/>
    <mergeCell ref="A2:O2"/>
    <mergeCell ref="N15:N16"/>
    <mergeCell ref="O15:O16"/>
    <mergeCell ref="Q15:R15"/>
    <mergeCell ref="A4:D4"/>
    <mergeCell ref="A6:A7"/>
    <mergeCell ref="A13:G13"/>
    <mergeCell ref="A15:A16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BW186"/>
  <sheetViews>
    <sheetView zoomScale="82" zoomScaleNormal="82" zoomScalePageLayoutView="0" workbookViewId="0" topLeftCell="A16">
      <selection activeCell="E123" sqref="E123"/>
    </sheetView>
  </sheetViews>
  <sheetFormatPr defaultColWidth="9.140625" defaultRowHeight="12.75"/>
  <cols>
    <col min="1" max="1" width="31.8515625" style="1" customWidth="1"/>
    <col min="2" max="2" width="24.28125" style="1" bestFit="1" customWidth="1"/>
    <col min="3" max="3" width="19.28125" style="1" customWidth="1"/>
    <col min="4" max="4" width="19.8515625" style="1" bestFit="1" customWidth="1"/>
    <col min="5" max="5" width="17.8515625" style="1" customWidth="1"/>
    <col min="6" max="6" width="17.7109375" style="1" customWidth="1"/>
    <col min="7" max="7" width="19.140625" style="1" bestFit="1" customWidth="1"/>
    <col min="8" max="8" width="18.00390625" style="1" customWidth="1"/>
    <col min="9" max="9" width="17.8515625" style="1" customWidth="1"/>
    <col min="10" max="10" width="19.57421875" style="1" customWidth="1"/>
    <col min="11" max="11" width="21.7109375" style="1" customWidth="1"/>
    <col min="12" max="12" width="18.28125" style="1" customWidth="1"/>
    <col min="13" max="13" width="21.57421875" style="1" customWidth="1"/>
    <col min="14" max="14" width="18.7109375" style="1" customWidth="1"/>
    <col min="15" max="15" width="18.00390625" style="1" customWidth="1"/>
    <col min="16" max="16" width="16.28125" style="1" customWidth="1"/>
    <col min="17" max="17" width="19.57421875" style="1" customWidth="1"/>
    <col min="18" max="18" width="16.28125" style="1" customWidth="1"/>
    <col min="19" max="19" width="16.00390625" style="1" bestFit="1" customWidth="1"/>
    <col min="20" max="20" width="8.00390625" style="1" bestFit="1" customWidth="1"/>
    <col min="21" max="21" width="12.140625" style="1" bestFit="1" customWidth="1"/>
    <col min="22" max="22" width="9.8515625" style="1" bestFit="1" customWidth="1"/>
    <col min="23" max="23" width="11.00390625" style="1" bestFit="1" customWidth="1"/>
    <col min="24" max="24" width="9.140625" style="1" customWidth="1"/>
    <col min="25" max="25" width="14.421875" style="1" bestFit="1" customWidth="1"/>
    <col min="26" max="26" width="8.57421875" style="1" bestFit="1" customWidth="1"/>
    <col min="27" max="27" width="16.140625" style="1" bestFit="1" customWidth="1"/>
    <col min="28" max="28" width="9.8515625" style="1" bestFit="1" customWidth="1"/>
    <col min="29" max="29" width="11.00390625" style="1" bestFit="1" customWidth="1"/>
    <col min="30" max="30" width="7.00390625" style="1" bestFit="1" customWidth="1"/>
    <col min="31" max="31" width="14.421875" style="1" bestFit="1" customWidth="1"/>
    <col min="32" max="32" width="8.57421875" style="1" bestFit="1" customWidth="1"/>
    <col min="33" max="33" width="12.140625" style="1" bestFit="1" customWidth="1"/>
    <col min="34" max="34" width="9.8515625" style="1" bestFit="1" customWidth="1"/>
    <col min="35" max="35" width="11.00390625" style="1" bestFit="1" customWidth="1"/>
    <col min="36" max="36" width="7.00390625" style="1" bestFit="1" customWidth="1"/>
    <col min="37" max="37" width="11.421875" style="1" bestFit="1" customWidth="1"/>
    <col min="38" max="38" width="8.57421875" style="1" bestFit="1" customWidth="1"/>
    <col min="39" max="39" width="12.140625" style="1" bestFit="1" customWidth="1"/>
    <col min="40" max="40" width="9.8515625" style="1" bestFit="1" customWidth="1"/>
    <col min="41" max="42" width="9.140625" style="1" customWidth="1"/>
    <col min="43" max="43" width="14.421875" style="1" bestFit="1" customWidth="1"/>
    <col min="44" max="44" width="9.140625" style="1" customWidth="1"/>
    <col min="45" max="45" width="15.421875" style="1" bestFit="1" customWidth="1"/>
    <col min="46" max="46" width="9.8515625" style="1" bestFit="1" customWidth="1"/>
    <col min="47" max="47" width="11.00390625" style="1" bestFit="1" customWidth="1"/>
    <col min="48" max="48" width="9.140625" style="1" customWidth="1"/>
    <col min="49" max="49" width="14.421875" style="1" bestFit="1" customWidth="1"/>
    <col min="50" max="50" width="9.140625" style="1" customWidth="1"/>
    <col min="51" max="51" width="16.140625" style="1" bestFit="1" customWidth="1"/>
    <col min="52" max="52" width="9.8515625" style="1" bestFit="1" customWidth="1"/>
    <col min="53" max="54" width="9.140625" style="1" customWidth="1"/>
    <col min="55" max="55" width="11.421875" style="1" bestFit="1" customWidth="1"/>
    <col min="56" max="56" width="9.140625" style="1" customWidth="1"/>
    <col min="57" max="57" width="12.140625" style="1" bestFit="1" customWidth="1"/>
    <col min="58" max="58" width="9.8515625" style="1" bestFit="1" customWidth="1"/>
    <col min="59" max="59" width="11.00390625" style="1" bestFit="1" customWidth="1"/>
    <col min="60" max="60" width="9.140625" style="1" customWidth="1"/>
    <col min="61" max="61" width="14.421875" style="1" bestFit="1" customWidth="1"/>
    <col min="62" max="62" width="9.140625" style="1" customWidth="1"/>
    <col min="63" max="63" width="16.140625" style="1" bestFit="1" customWidth="1"/>
    <col min="64" max="64" width="9.8515625" style="1" bestFit="1" customWidth="1"/>
    <col min="65" max="65" width="11.00390625" style="1" bestFit="1" customWidth="1"/>
    <col min="66" max="66" width="9.140625" style="1" customWidth="1"/>
    <col min="67" max="67" width="14.421875" style="1" bestFit="1" customWidth="1"/>
    <col min="68" max="68" width="9.140625" style="1" customWidth="1"/>
    <col min="69" max="69" width="16.140625" style="1" bestFit="1" customWidth="1"/>
    <col min="70" max="70" width="9.8515625" style="1" bestFit="1" customWidth="1"/>
    <col min="71" max="71" width="11.00390625" style="1" bestFit="1" customWidth="1"/>
    <col min="72" max="72" width="7.00390625" style="1" bestFit="1" customWidth="1"/>
    <col min="73" max="73" width="11.421875" style="1" bestFit="1" customWidth="1"/>
    <col min="74" max="74" width="8.57421875" style="1" bestFit="1" customWidth="1"/>
    <col min="75" max="75" width="16.421875" style="1" customWidth="1"/>
    <col min="76" max="16384" width="9.140625" style="1" customWidth="1"/>
  </cols>
  <sheetData>
    <row r="1" ht="12.75"/>
    <row r="2" spans="1:15" ht="15">
      <c r="A2" s="302" t="s">
        <v>128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5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>
      <c r="A4" s="30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7" ht="19.5" customHeight="1" thickBot="1">
      <c r="A6" s="349" t="s">
        <v>129</v>
      </c>
      <c r="B6" s="349"/>
      <c r="C6" s="349"/>
      <c r="D6" s="349"/>
      <c r="E6" s="349"/>
      <c r="G6" s="11"/>
    </row>
    <row r="7" spans="1:7" ht="51" customHeight="1" thickBot="1">
      <c r="A7" s="130" t="s">
        <v>130</v>
      </c>
      <c r="B7" s="131" t="s">
        <v>131</v>
      </c>
      <c r="C7" s="24"/>
      <c r="D7" s="24"/>
      <c r="E7" s="24"/>
      <c r="G7" s="132"/>
    </row>
    <row r="8" spans="1:5" ht="39.75" customHeight="1">
      <c r="A8" s="133" t="s">
        <v>132</v>
      </c>
      <c r="B8" s="134" t="s">
        <v>133</v>
      </c>
      <c r="C8" s="135"/>
      <c r="D8" s="12"/>
      <c r="E8" s="12"/>
    </row>
    <row r="9" spans="1:5" ht="25.5">
      <c r="A9" s="136" t="s">
        <v>134</v>
      </c>
      <c r="B9" s="137" t="s">
        <v>135</v>
      </c>
      <c r="C9" s="135"/>
      <c r="D9" s="12"/>
      <c r="E9" s="12"/>
    </row>
    <row r="10" spans="1:5" ht="19.5" customHeight="1" thickBot="1">
      <c r="A10" s="138" t="s">
        <v>68</v>
      </c>
      <c r="B10" s="139" t="s">
        <v>136</v>
      </c>
      <c r="C10" s="12"/>
      <c r="D10" s="12"/>
      <c r="E10" s="12"/>
    </row>
    <row r="11" spans="1:5" ht="19.5" customHeight="1">
      <c r="A11" s="140"/>
      <c r="B11" s="141"/>
      <c r="C11" s="12"/>
      <c r="D11" s="12"/>
      <c r="E11" s="2"/>
    </row>
    <row r="12" spans="1:7" ht="19.5" customHeight="1">
      <c r="A12" s="140"/>
      <c r="B12" s="142"/>
      <c r="C12" s="142"/>
      <c r="D12" s="142"/>
      <c r="E12" s="142"/>
      <c r="F12" s="142"/>
      <c r="G12" s="143"/>
    </row>
    <row r="13" spans="1:13" ht="19.5" customHeight="1">
      <c r="A13" s="328" t="s">
        <v>137</v>
      </c>
      <c r="B13" s="328"/>
      <c r="C13" s="328"/>
      <c r="D13" s="328"/>
      <c r="E13" s="328"/>
      <c r="F13" s="328"/>
      <c r="G13" s="328"/>
      <c r="J13" s="2"/>
      <c r="L13" s="13"/>
      <c r="M13" s="13"/>
    </row>
    <row r="14" spans="1:75" ht="19.5" customHeight="1" thickBot="1">
      <c r="A14" s="144"/>
      <c r="B14" s="144"/>
      <c r="C14" s="144"/>
      <c r="D14" s="12"/>
      <c r="E14" s="145"/>
      <c r="F14" s="145"/>
      <c r="G14" s="145"/>
      <c r="H14" s="145"/>
      <c r="I14" s="145"/>
      <c r="J14" s="145"/>
      <c r="K14" s="146"/>
      <c r="L14" s="146"/>
      <c r="M14" s="146"/>
      <c r="N14" s="146"/>
      <c r="O14" s="146"/>
      <c r="P14" s="146"/>
      <c r="Q14" s="147"/>
      <c r="R14" s="147"/>
      <c r="S14" s="147"/>
      <c r="T14" s="147"/>
      <c r="U14" s="147"/>
      <c r="V14" s="148"/>
      <c r="W14" s="147"/>
      <c r="X14" s="147"/>
      <c r="Y14" s="147"/>
      <c r="Z14" s="147"/>
      <c r="AA14" s="147"/>
      <c r="AB14" s="148"/>
      <c r="AC14" s="147"/>
      <c r="AD14" s="147"/>
      <c r="AE14" s="147"/>
      <c r="AF14" s="147"/>
      <c r="AG14" s="147"/>
      <c r="AH14" s="148"/>
      <c r="AI14" s="147"/>
      <c r="AJ14" s="147"/>
      <c r="AK14" s="147"/>
      <c r="AL14" s="147"/>
      <c r="AM14" s="147"/>
      <c r="AN14" s="148"/>
      <c r="AO14" s="147"/>
      <c r="AP14" s="147"/>
      <c r="AQ14" s="147"/>
      <c r="AR14" s="147"/>
      <c r="AS14" s="147"/>
      <c r="AT14" s="148"/>
      <c r="AU14" s="147"/>
      <c r="AV14" s="147"/>
      <c r="AW14" s="147"/>
      <c r="AX14" s="147"/>
      <c r="AY14" s="147"/>
      <c r="AZ14" s="148"/>
      <c r="BA14" s="147"/>
      <c r="BB14" s="147"/>
      <c r="BC14" s="147"/>
      <c r="BD14" s="147"/>
      <c r="BE14" s="147"/>
      <c r="BF14" s="148"/>
      <c r="BG14" s="147"/>
      <c r="BH14" s="147"/>
      <c r="BI14" s="147"/>
      <c r="BJ14" s="147"/>
      <c r="BK14" s="147"/>
      <c r="BL14" s="148"/>
      <c r="BM14" s="147"/>
      <c r="BN14" s="147"/>
      <c r="BO14" s="147"/>
      <c r="BP14" s="147"/>
      <c r="BQ14" s="147"/>
      <c r="BR14" s="148"/>
      <c r="BS14" s="147"/>
      <c r="BT14" s="147"/>
      <c r="BU14" s="147"/>
      <c r="BV14" s="147"/>
      <c r="BW14" s="147"/>
    </row>
    <row r="15" spans="1:75" ht="19.5" customHeight="1" thickBot="1">
      <c r="A15" s="149" t="s">
        <v>130</v>
      </c>
      <c r="B15" s="150" t="s">
        <v>138</v>
      </c>
      <c r="C15" s="151" t="s">
        <v>139</v>
      </c>
      <c r="D15" s="12"/>
      <c r="E15" s="145"/>
      <c r="F15" s="145"/>
      <c r="G15" s="145"/>
      <c r="H15" s="145"/>
      <c r="I15" s="145"/>
      <c r="J15" s="145"/>
      <c r="K15" s="146"/>
      <c r="L15" s="146"/>
      <c r="M15" s="146"/>
      <c r="N15" s="146"/>
      <c r="O15" s="146"/>
      <c r="P15" s="146"/>
      <c r="Q15" s="147"/>
      <c r="R15" s="147"/>
      <c r="S15" s="147"/>
      <c r="T15" s="147"/>
      <c r="U15" s="147"/>
      <c r="V15" s="148"/>
      <c r="W15" s="147"/>
      <c r="X15" s="147"/>
      <c r="Y15" s="147"/>
      <c r="Z15" s="147"/>
      <c r="AA15" s="147"/>
      <c r="AB15" s="148"/>
      <c r="AC15" s="147"/>
      <c r="AD15" s="147"/>
      <c r="AE15" s="147"/>
      <c r="AF15" s="147"/>
      <c r="AG15" s="147"/>
      <c r="AH15" s="148"/>
      <c r="AI15" s="147"/>
      <c r="AJ15" s="147"/>
      <c r="AK15" s="147"/>
      <c r="AL15" s="147"/>
      <c r="AM15" s="147"/>
      <c r="AN15" s="148"/>
      <c r="AO15" s="147"/>
      <c r="AP15" s="147"/>
      <c r="AQ15" s="147"/>
      <c r="AR15" s="147"/>
      <c r="AS15" s="147"/>
      <c r="AT15" s="148"/>
      <c r="AU15" s="147"/>
      <c r="AV15" s="147"/>
      <c r="AW15" s="147"/>
      <c r="AX15" s="147"/>
      <c r="AY15" s="147"/>
      <c r="AZ15" s="148"/>
      <c r="BA15" s="147"/>
      <c r="BB15" s="147"/>
      <c r="BC15" s="147"/>
      <c r="BD15" s="147"/>
      <c r="BE15" s="147"/>
      <c r="BF15" s="148"/>
      <c r="BG15" s="147"/>
      <c r="BH15" s="147"/>
      <c r="BI15" s="147"/>
      <c r="BJ15" s="147"/>
      <c r="BK15" s="147"/>
      <c r="BL15" s="148"/>
      <c r="BM15" s="147"/>
      <c r="BN15" s="147"/>
      <c r="BO15" s="147"/>
      <c r="BP15" s="147"/>
      <c r="BQ15" s="147"/>
      <c r="BR15" s="148"/>
      <c r="BS15" s="147"/>
      <c r="BT15" s="147"/>
      <c r="BU15" s="147"/>
      <c r="BV15" s="147"/>
      <c r="BW15" s="147"/>
    </row>
    <row r="16" spans="1:75" ht="13.5" thickBot="1">
      <c r="A16" s="152"/>
      <c r="B16" s="152"/>
      <c r="C16" s="152" t="s">
        <v>140</v>
      </c>
      <c r="D16" s="24"/>
      <c r="E16" s="24"/>
      <c r="F16" s="1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</row>
    <row r="17" spans="1:75" ht="25.5" customHeight="1">
      <c r="A17" s="330" t="s">
        <v>132</v>
      </c>
      <c r="B17" s="153" t="s">
        <v>141</v>
      </c>
      <c r="C17" s="154">
        <f>23762.4458466122/1000</f>
        <v>23.762445846612202</v>
      </c>
      <c r="D17" s="23"/>
      <c r="E17" s="155"/>
      <c r="F17" s="12"/>
      <c r="G17" s="156"/>
      <c r="H17" s="23"/>
      <c r="I17" s="23"/>
      <c r="J17" s="23"/>
      <c r="K17" s="135"/>
      <c r="L17" s="156"/>
      <c r="M17" s="156"/>
      <c r="N17" s="23"/>
      <c r="O17" s="23"/>
      <c r="P17" s="23"/>
      <c r="Q17" s="156"/>
      <c r="R17" s="156"/>
      <c r="S17" s="23"/>
      <c r="T17" s="23"/>
      <c r="U17" s="23"/>
      <c r="V17" s="135"/>
      <c r="W17" s="156"/>
      <c r="X17" s="156"/>
      <c r="Y17" s="23"/>
      <c r="Z17" s="23"/>
      <c r="AA17" s="23"/>
      <c r="AB17" s="135"/>
      <c r="AC17" s="156"/>
      <c r="AD17" s="156"/>
      <c r="AE17" s="23"/>
      <c r="AF17" s="23"/>
      <c r="AG17" s="23"/>
      <c r="AH17" s="135"/>
      <c r="AI17" s="156"/>
      <c r="AJ17" s="156"/>
      <c r="AK17" s="23"/>
      <c r="AL17" s="23"/>
      <c r="AM17" s="23"/>
      <c r="AN17" s="135"/>
      <c r="AO17" s="156"/>
      <c r="AP17" s="156"/>
      <c r="AQ17" s="23"/>
      <c r="AR17" s="23"/>
      <c r="AS17" s="23"/>
      <c r="AT17" s="135"/>
      <c r="AU17" s="156"/>
      <c r="AV17" s="156"/>
      <c r="AW17" s="23"/>
      <c r="AX17" s="23"/>
      <c r="AY17" s="23"/>
      <c r="AZ17" s="135"/>
      <c r="BA17" s="156"/>
      <c r="BB17" s="156"/>
      <c r="BC17" s="23"/>
      <c r="BD17" s="23"/>
      <c r="BE17" s="23"/>
      <c r="BF17" s="135"/>
      <c r="BG17" s="156"/>
      <c r="BH17" s="156"/>
      <c r="BI17" s="23"/>
      <c r="BJ17" s="23"/>
      <c r="BK17" s="23"/>
      <c r="BL17" s="135"/>
      <c r="BM17" s="156"/>
      <c r="BN17" s="156"/>
      <c r="BO17" s="23"/>
      <c r="BP17" s="23"/>
      <c r="BQ17" s="23"/>
      <c r="BR17" s="135"/>
      <c r="BS17" s="156"/>
      <c r="BT17" s="156"/>
      <c r="BU17" s="23"/>
      <c r="BV17" s="23"/>
      <c r="BW17" s="23"/>
    </row>
    <row r="18" spans="1:75" ht="19.5" customHeight="1">
      <c r="A18" s="331"/>
      <c r="B18" s="157" t="s">
        <v>142</v>
      </c>
      <c r="C18" s="158">
        <f>27602.5501200123/1000</f>
        <v>27.6025501200123</v>
      </c>
      <c r="D18" s="23"/>
      <c r="E18" s="155"/>
      <c r="F18" s="12"/>
      <c r="G18" s="156"/>
      <c r="H18" s="23"/>
      <c r="I18" s="23"/>
      <c r="J18" s="23"/>
      <c r="K18" s="135"/>
      <c r="L18" s="156"/>
      <c r="M18" s="156"/>
      <c r="N18" s="23"/>
      <c r="O18" s="23"/>
      <c r="P18" s="23"/>
      <c r="Q18" s="156"/>
      <c r="R18" s="156"/>
      <c r="S18" s="23"/>
      <c r="T18" s="23"/>
      <c r="U18" s="23"/>
      <c r="V18" s="135"/>
      <c r="W18" s="156"/>
      <c r="X18" s="156"/>
      <c r="Y18" s="23"/>
      <c r="Z18" s="23"/>
      <c r="AA18" s="23"/>
      <c r="AB18" s="135"/>
      <c r="AC18" s="156"/>
      <c r="AD18" s="156"/>
      <c r="AE18" s="23"/>
      <c r="AF18" s="23"/>
      <c r="AG18" s="23"/>
      <c r="AH18" s="135"/>
      <c r="AI18" s="156"/>
      <c r="AJ18" s="156"/>
      <c r="AK18" s="23"/>
      <c r="AL18" s="23"/>
      <c r="AM18" s="23"/>
      <c r="AN18" s="135"/>
      <c r="AO18" s="156"/>
      <c r="AP18" s="156"/>
      <c r="AQ18" s="23"/>
      <c r="AR18" s="23"/>
      <c r="AS18" s="23"/>
      <c r="AT18" s="135"/>
      <c r="AU18" s="156"/>
      <c r="AV18" s="156"/>
      <c r="AW18" s="23"/>
      <c r="AX18" s="23"/>
      <c r="AY18" s="23"/>
      <c r="AZ18" s="135"/>
      <c r="BA18" s="156"/>
      <c r="BB18" s="156"/>
      <c r="BC18" s="23"/>
      <c r="BD18" s="23"/>
      <c r="BE18" s="23"/>
      <c r="BF18" s="135"/>
      <c r="BG18" s="156"/>
      <c r="BH18" s="156"/>
      <c r="BI18" s="23"/>
      <c r="BJ18" s="23"/>
      <c r="BK18" s="23"/>
      <c r="BL18" s="135"/>
      <c r="BM18" s="156"/>
      <c r="BN18" s="156"/>
      <c r="BO18" s="23"/>
      <c r="BP18" s="23"/>
      <c r="BQ18" s="23"/>
      <c r="BR18" s="135"/>
      <c r="BS18" s="156"/>
      <c r="BT18" s="156"/>
      <c r="BU18" s="23"/>
      <c r="BV18" s="23"/>
      <c r="BW18" s="23"/>
    </row>
    <row r="19" spans="1:75" ht="19.5" customHeight="1">
      <c r="A19" s="331"/>
      <c r="B19" s="157" t="s">
        <v>143</v>
      </c>
      <c r="C19" s="158">
        <f>214076.770999815/1000</f>
        <v>214.07677099981498</v>
      </c>
      <c r="D19" s="23"/>
      <c r="E19" s="155"/>
      <c r="F19" s="12"/>
      <c r="G19" s="156"/>
      <c r="H19" s="23"/>
      <c r="I19" s="23"/>
      <c r="J19" s="23"/>
      <c r="K19" s="135"/>
      <c r="L19" s="156"/>
      <c r="M19" s="156"/>
      <c r="N19" s="23"/>
      <c r="O19" s="23"/>
      <c r="P19" s="23"/>
      <c r="Q19" s="156"/>
      <c r="R19" s="156"/>
      <c r="S19" s="23"/>
      <c r="T19" s="23"/>
      <c r="U19" s="23"/>
      <c r="V19" s="135"/>
      <c r="W19" s="156"/>
      <c r="X19" s="156"/>
      <c r="Y19" s="23"/>
      <c r="Z19" s="23"/>
      <c r="AA19" s="23"/>
      <c r="AB19" s="135"/>
      <c r="AC19" s="156"/>
      <c r="AD19" s="156"/>
      <c r="AE19" s="23"/>
      <c r="AF19" s="23"/>
      <c r="AG19" s="23"/>
      <c r="AH19" s="135"/>
      <c r="AI19" s="156"/>
      <c r="AJ19" s="156"/>
      <c r="AK19" s="23"/>
      <c r="AL19" s="23"/>
      <c r="AM19" s="23"/>
      <c r="AN19" s="135"/>
      <c r="AO19" s="156"/>
      <c r="AP19" s="156"/>
      <c r="AQ19" s="23"/>
      <c r="AR19" s="23"/>
      <c r="AS19" s="23"/>
      <c r="AT19" s="135"/>
      <c r="AU19" s="156"/>
      <c r="AV19" s="156"/>
      <c r="AW19" s="23"/>
      <c r="AX19" s="23"/>
      <c r="AY19" s="23"/>
      <c r="AZ19" s="135"/>
      <c r="BA19" s="156"/>
      <c r="BB19" s="156"/>
      <c r="BC19" s="23"/>
      <c r="BD19" s="23"/>
      <c r="BE19" s="23"/>
      <c r="BF19" s="135"/>
      <c r="BG19" s="156"/>
      <c r="BH19" s="156"/>
      <c r="BI19" s="23"/>
      <c r="BJ19" s="23"/>
      <c r="BK19" s="23"/>
      <c r="BL19" s="135"/>
      <c r="BM19" s="156"/>
      <c r="BN19" s="156"/>
      <c r="BO19" s="23"/>
      <c r="BP19" s="23"/>
      <c r="BQ19" s="23"/>
      <c r="BR19" s="135"/>
      <c r="BS19" s="156"/>
      <c r="BT19" s="156"/>
      <c r="BU19" s="23"/>
      <c r="BV19" s="23"/>
      <c r="BW19" s="23"/>
    </row>
    <row r="20" spans="1:75" ht="19.5" customHeight="1" thickBot="1">
      <c r="A20" s="332"/>
      <c r="B20" s="159" t="s">
        <v>144</v>
      </c>
      <c r="C20" s="160">
        <f>4752.48916932244/1000</f>
        <v>4.75248916932244</v>
      </c>
      <c r="D20" s="23"/>
      <c r="E20" s="155"/>
      <c r="F20" s="12"/>
      <c r="G20" s="156"/>
      <c r="H20" s="23"/>
      <c r="I20" s="23"/>
      <c r="J20" s="23"/>
      <c r="K20" s="135"/>
      <c r="L20" s="156"/>
      <c r="M20" s="156"/>
      <c r="N20" s="23"/>
      <c r="O20" s="23"/>
      <c r="P20" s="23"/>
      <c r="Q20" s="156"/>
      <c r="R20" s="156"/>
      <c r="S20" s="23"/>
      <c r="T20" s="23"/>
      <c r="U20" s="23"/>
      <c r="V20" s="135"/>
      <c r="W20" s="156"/>
      <c r="X20" s="156"/>
      <c r="Y20" s="23"/>
      <c r="Z20" s="23"/>
      <c r="AA20" s="23"/>
      <c r="AB20" s="135"/>
      <c r="AC20" s="156"/>
      <c r="AD20" s="156"/>
      <c r="AE20" s="23"/>
      <c r="AF20" s="23"/>
      <c r="AG20" s="23"/>
      <c r="AH20" s="135"/>
      <c r="AI20" s="156"/>
      <c r="AJ20" s="156"/>
      <c r="AK20" s="23"/>
      <c r="AL20" s="23"/>
      <c r="AM20" s="23"/>
      <c r="AN20" s="135"/>
      <c r="AO20" s="156"/>
      <c r="AP20" s="156"/>
      <c r="AQ20" s="23"/>
      <c r="AR20" s="23"/>
      <c r="AS20" s="23"/>
      <c r="AT20" s="135"/>
      <c r="AU20" s="156"/>
      <c r="AV20" s="156"/>
      <c r="AW20" s="23"/>
      <c r="AX20" s="23"/>
      <c r="AY20" s="23"/>
      <c r="AZ20" s="135"/>
      <c r="BA20" s="156"/>
      <c r="BB20" s="156"/>
      <c r="BC20" s="23"/>
      <c r="BD20" s="23"/>
      <c r="BE20" s="23"/>
      <c r="BF20" s="135"/>
      <c r="BG20" s="156"/>
      <c r="BH20" s="156"/>
      <c r="BI20" s="23"/>
      <c r="BJ20" s="23"/>
      <c r="BK20" s="23"/>
      <c r="BL20" s="135"/>
      <c r="BM20" s="156"/>
      <c r="BN20" s="156"/>
      <c r="BO20" s="23"/>
      <c r="BP20" s="23"/>
      <c r="BQ20" s="23"/>
      <c r="BR20" s="135"/>
      <c r="BS20" s="156"/>
      <c r="BT20" s="156"/>
      <c r="BU20" s="23"/>
      <c r="BV20" s="23"/>
      <c r="BW20" s="23"/>
    </row>
    <row r="21" spans="1:75" ht="24" customHeight="1" thickBot="1">
      <c r="A21" s="330" t="s">
        <v>134</v>
      </c>
      <c r="B21" s="333" t="s">
        <v>145</v>
      </c>
      <c r="C21" s="154" t="s">
        <v>146</v>
      </c>
      <c r="D21" s="23"/>
      <c r="E21" s="161"/>
      <c r="F21" s="12"/>
      <c r="G21" s="156"/>
      <c r="H21" s="23"/>
      <c r="I21" s="23"/>
      <c r="J21" s="23"/>
      <c r="K21" s="135"/>
      <c r="L21" s="156"/>
      <c r="M21" s="156"/>
      <c r="N21" s="23"/>
      <c r="O21" s="23"/>
      <c r="P21" s="23"/>
      <c r="Q21" s="156"/>
      <c r="R21" s="156"/>
      <c r="S21" s="23"/>
      <c r="T21" s="23"/>
      <c r="U21" s="23"/>
      <c r="V21" s="135"/>
      <c r="W21" s="156"/>
      <c r="X21" s="156"/>
      <c r="Y21" s="23"/>
      <c r="Z21" s="23"/>
      <c r="AA21" s="23"/>
      <c r="AB21" s="135"/>
      <c r="AC21" s="156"/>
      <c r="AD21" s="156"/>
      <c r="AE21" s="23"/>
      <c r="AF21" s="23"/>
      <c r="AG21" s="23"/>
      <c r="AH21" s="135"/>
      <c r="AI21" s="156"/>
      <c r="AJ21" s="156"/>
      <c r="AK21" s="23"/>
      <c r="AL21" s="23"/>
      <c r="AM21" s="23"/>
      <c r="AN21" s="135"/>
      <c r="AO21" s="156"/>
      <c r="AP21" s="156"/>
      <c r="AQ21" s="23"/>
      <c r="AR21" s="23"/>
      <c r="AS21" s="23"/>
      <c r="AT21" s="135"/>
      <c r="AU21" s="156"/>
      <c r="AV21" s="156"/>
      <c r="AW21" s="23"/>
      <c r="AX21" s="23"/>
      <c r="AY21" s="23"/>
      <c r="AZ21" s="135"/>
      <c r="BA21" s="156"/>
      <c r="BB21" s="156"/>
      <c r="BC21" s="23"/>
      <c r="BD21" s="23"/>
      <c r="BE21" s="23"/>
      <c r="BF21" s="135"/>
      <c r="BG21" s="156"/>
      <c r="BH21" s="156"/>
      <c r="BI21" s="23"/>
      <c r="BJ21" s="23"/>
      <c r="BK21" s="23"/>
      <c r="BL21" s="135"/>
      <c r="BM21" s="156"/>
      <c r="BN21" s="156"/>
      <c r="BO21" s="23"/>
      <c r="BP21" s="23"/>
      <c r="BQ21" s="23"/>
      <c r="BR21" s="135"/>
      <c r="BS21" s="156"/>
      <c r="BT21" s="156"/>
      <c r="BU21" s="23"/>
      <c r="BV21" s="23"/>
      <c r="BW21" s="23"/>
    </row>
    <row r="22" spans="1:75" ht="24" customHeight="1" thickBot="1">
      <c r="A22" s="331"/>
      <c r="B22" s="334"/>
      <c r="C22" s="154" t="s">
        <v>146</v>
      </c>
      <c r="D22" s="23"/>
      <c r="E22" s="161"/>
      <c r="F22" s="12"/>
      <c r="G22" s="156"/>
      <c r="H22" s="23"/>
      <c r="I22" s="23"/>
      <c r="J22" s="23"/>
      <c r="K22" s="135"/>
      <c r="L22" s="156"/>
      <c r="M22" s="156"/>
      <c r="N22" s="23"/>
      <c r="O22" s="23"/>
      <c r="P22" s="23"/>
      <c r="Q22" s="156"/>
      <c r="R22" s="156"/>
      <c r="S22" s="23"/>
      <c r="T22" s="23"/>
      <c r="U22" s="23"/>
      <c r="V22" s="135"/>
      <c r="W22" s="156"/>
      <c r="X22" s="156"/>
      <c r="Y22" s="23"/>
      <c r="Z22" s="23"/>
      <c r="AA22" s="23"/>
      <c r="AB22" s="135"/>
      <c r="AC22" s="156"/>
      <c r="AD22" s="156"/>
      <c r="AE22" s="23"/>
      <c r="AF22" s="23"/>
      <c r="AG22" s="23"/>
      <c r="AH22" s="135"/>
      <c r="AI22" s="156"/>
      <c r="AJ22" s="156"/>
      <c r="AK22" s="23"/>
      <c r="AL22" s="23"/>
      <c r="AM22" s="23"/>
      <c r="AN22" s="135"/>
      <c r="AO22" s="156"/>
      <c r="AP22" s="156"/>
      <c r="AQ22" s="23"/>
      <c r="AR22" s="23"/>
      <c r="AS22" s="23"/>
      <c r="AT22" s="135"/>
      <c r="AU22" s="156"/>
      <c r="AV22" s="156"/>
      <c r="AW22" s="23"/>
      <c r="AX22" s="23"/>
      <c r="AY22" s="23"/>
      <c r="AZ22" s="135"/>
      <c r="BA22" s="156"/>
      <c r="BB22" s="156"/>
      <c r="BC22" s="23"/>
      <c r="BD22" s="23"/>
      <c r="BE22" s="23"/>
      <c r="BF22" s="135"/>
      <c r="BG22" s="156"/>
      <c r="BH22" s="156"/>
      <c r="BI22" s="23"/>
      <c r="BJ22" s="23"/>
      <c r="BK22" s="23"/>
      <c r="BL22" s="135"/>
      <c r="BM22" s="156"/>
      <c r="BN22" s="156"/>
      <c r="BO22" s="23"/>
      <c r="BP22" s="23"/>
      <c r="BQ22" s="23"/>
      <c r="BR22" s="135"/>
      <c r="BS22" s="156"/>
      <c r="BT22" s="156"/>
      <c r="BU22" s="23"/>
      <c r="BV22" s="23"/>
      <c r="BW22" s="23"/>
    </row>
    <row r="23" spans="1:16" ht="19.5" customHeight="1" thickBot="1">
      <c r="A23" s="331"/>
      <c r="B23" s="350" t="s">
        <v>147</v>
      </c>
      <c r="C23" s="154" t="s">
        <v>146</v>
      </c>
      <c r="D23" s="23"/>
      <c r="E23" s="161"/>
      <c r="F23" s="12"/>
      <c r="G23" s="156"/>
      <c r="H23" s="12"/>
      <c r="I23" s="23"/>
      <c r="J23" s="23"/>
      <c r="K23" s="135"/>
      <c r="L23" s="156"/>
      <c r="M23" s="156"/>
      <c r="N23" s="12"/>
      <c r="O23" s="23"/>
      <c r="P23" s="23"/>
    </row>
    <row r="24" spans="1:16" ht="19.5" customHeight="1" thickBot="1">
      <c r="A24" s="331"/>
      <c r="B24" s="350"/>
      <c r="C24" s="154" t="s">
        <v>146</v>
      </c>
      <c r="D24" s="23"/>
      <c r="E24" s="161"/>
      <c r="F24" s="12"/>
      <c r="G24" s="156"/>
      <c r="H24" s="12"/>
      <c r="I24" s="23"/>
      <c r="J24" s="23"/>
      <c r="K24" s="135"/>
      <c r="L24" s="156"/>
      <c r="M24" s="156"/>
      <c r="N24" s="12"/>
      <c r="O24" s="23"/>
      <c r="P24" s="23"/>
    </row>
    <row r="25" spans="1:16" ht="19.5" customHeight="1" thickBot="1">
      <c r="A25" s="331"/>
      <c r="B25" s="157" t="s">
        <v>148</v>
      </c>
      <c r="C25" s="154" t="s">
        <v>146</v>
      </c>
      <c r="D25" s="12"/>
      <c r="E25" s="161"/>
      <c r="F25" s="12"/>
      <c r="G25" s="156"/>
      <c r="H25" s="12"/>
      <c r="I25" s="23"/>
      <c r="J25" s="23"/>
      <c r="K25" s="135"/>
      <c r="L25" s="156"/>
      <c r="M25" s="156"/>
      <c r="N25" s="12"/>
      <c r="O25" s="23"/>
      <c r="P25" s="23"/>
    </row>
    <row r="26" spans="1:16" ht="19.5" customHeight="1" thickBot="1">
      <c r="A26" s="331"/>
      <c r="B26" s="334" t="s">
        <v>149</v>
      </c>
      <c r="C26" s="154" t="s">
        <v>146</v>
      </c>
      <c r="D26" s="23"/>
      <c r="E26" s="161"/>
      <c r="F26" s="12"/>
      <c r="G26" s="156"/>
      <c r="H26" s="12"/>
      <c r="I26" s="23"/>
      <c r="J26" s="23"/>
      <c r="K26" s="135"/>
      <c r="L26" s="156"/>
      <c r="M26" s="156"/>
      <c r="N26" s="12"/>
      <c r="O26" s="23"/>
      <c r="P26" s="23"/>
    </row>
    <row r="27" spans="1:16" ht="19.5" customHeight="1" thickBot="1">
      <c r="A27" s="331"/>
      <c r="B27" s="334"/>
      <c r="C27" s="154" t="s">
        <v>146</v>
      </c>
      <c r="D27" s="23"/>
      <c r="E27" s="161"/>
      <c r="F27" s="12"/>
      <c r="G27" s="156"/>
      <c r="H27" s="12"/>
      <c r="I27" s="23"/>
      <c r="J27" s="23"/>
      <c r="K27" s="135"/>
      <c r="L27" s="156"/>
      <c r="M27" s="156"/>
      <c r="N27" s="12"/>
      <c r="O27" s="23"/>
      <c r="P27" s="23"/>
    </row>
    <row r="28" spans="1:16" ht="19.5" customHeight="1" thickBot="1">
      <c r="A28" s="331"/>
      <c r="B28" s="157" t="s">
        <v>150</v>
      </c>
      <c r="C28" s="154" t="s">
        <v>146</v>
      </c>
      <c r="D28" s="23"/>
      <c r="E28" s="161"/>
      <c r="F28" s="12"/>
      <c r="G28" s="156"/>
      <c r="H28" s="12"/>
      <c r="I28" s="23"/>
      <c r="J28" s="23"/>
      <c r="K28" s="135"/>
      <c r="L28" s="156"/>
      <c r="M28" s="156"/>
      <c r="N28" s="12"/>
      <c r="O28" s="23"/>
      <c r="P28" s="23"/>
    </row>
    <row r="29" spans="1:16" ht="19.5" customHeight="1" thickBot="1">
      <c r="A29" s="331"/>
      <c r="B29" s="157" t="s">
        <v>151</v>
      </c>
      <c r="C29" s="154" t="s">
        <v>146</v>
      </c>
      <c r="D29" s="23"/>
      <c r="E29" s="161"/>
      <c r="F29" s="12"/>
      <c r="G29" s="156"/>
      <c r="H29" s="12"/>
      <c r="I29" s="23"/>
      <c r="J29" s="23"/>
      <c r="K29" s="135"/>
      <c r="L29" s="156"/>
      <c r="M29" s="156"/>
      <c r="N29" s="12"/>
      <c r="O29" s="23"/>
      <c r="P29" s="23"/>
    </row>
    <row r="30" spans="1:16" ht="47.25" customHeight="1" thickBot="1">
      <c r="A30" s="331"/>
      <c r="B30" s="124" t="s">
        <v>152</v>
      </c>
      <c r="C30" s="154" t="s">
        <v>146</v>
      </c>
      <c r="D30" s="23"/>
      <c r="E30" s="161"/>
      <c r="F30" s="12"/>
      <c r="G30" s="156"/>
      <c r="H30" s="12"/>
      <c r="I30" s="23"/>
      <c r="J30" s="23"/>
      <c r="K30" s="135"/>
      <c r="L30" s="156"/>
      <c r="M30" s="156"/>
      <c r="N30" s="12"/>
      <c r="O30" s="23"/>
      <c r="P30" s="23"/>
    </row>
    <row r="31" spans="1:16" ht="32.25" customHeight="1" thickBot="1">
      <c r="A31" s="331"/>
      <c r="B31" s="124" t="s">
        <v>153</v>
      </c>
      <c r="C31" s="154" t="s">
        <v>146</v>
      </c>
      <c r="D31" s="23"/>
      <c r="E31" s="161"/>
      <c r="F31" s="12"/>
      <c r="G31" s="156"/>
      <c r="H31" s="12"/>
      <c r="I31" s="23"/>
      <c r="J31" s="23"/>
      <c r="K31" s="135"/>
      <c r="L31" s="156"/>
      <c r="M31" s="156"/>
      <c r="N31" s="12"/>
      <c r="O31" s="23"/>
      <c r="P31" s="23"/>
    </row>
    <row r="32" spans="1:16" ht="33.75" customHeight="1" thickBot="1">
      <c r="A32" s="331"/>
      <c r="B32" s="124" t="s">
        <v>154</v>
      </c>
      <c r="C32" s="154" t="s">
        <v>146</v>
      </c>
      <c r="D32" s="23"/>
      <c r="E32" s="161"/>
      <c r="F32" s="12"/>
      <c r="G32" s="156"/>
      <c r="H32" s="12"/>
      <c r="I32" s="23"/>
      <c r="J32" s="23"/>
      <c r="K32" s="135"/>
      <c r="L32" s="156"/>
      <c r="M32" s="156"/>
      <c r="N32" s="12"/>
      <c r="O32" s="23"/>
      <c r="P32" s="23"/>
    </row>
    <row r="33" spans="1:16" ht="33.75" customHeight="1" thickBot="1">
      <c r="A33" s="331"/>
      <c r="B33" s="157" t="s">
        <v>155</v>
      </c>
      <c r="C33" s="154" t="s">
        <v>146</v>
      </c>
      <c r="D33" s="23"/>
      <c r="E33" s="161"/>
      <c r="F33" s="12"/>
      <c r="G33" s="156"/>
      <c r="H33" s="12"/>
      <c r="I33" s="23"/>
      <c r="J33" s="23"/>
      <c r="K33" s="135"/>
      <c r="L33" s="156"/>
      <c r="M33" s="156"/>
      <c r="N33" s="12"/>
      <c r="O33" s="23"/>
      <c r="P33" s="23"/>
    </row>
    <row r="34" spans="1:16" ht="19.5" customHeight="1" thickBot="1">
      <c r="A34" s="332"/>
      <c r="B34" s="163" t="s">
        <v>156</v>
      </c>
      <c r="C34" s="154" t="s">
        <v>146</v>
      </c>
      <c r="D34" s="23"/>
      <c r="E34" s="161"/>
      <c r="F34" s="12"/>
      <c r="G34" s="156"/>
      <c r="H34" s="12"/>
      <c r="I34" s="23"/>
      <c r="J34" s="23"/>
      <c r="K34" s="135"/>
      <c r="L34" s="156"/>
      <c r="M34" s="156"/>
      <c r="N34" s="12"/>
      <c r="O34" s="23"/>
      <c r="P34" s="23"/>
    </row>
    <row r="35" spans="1:16" ht="19.5" customHeight="1">
      <c r="A35" s="352" t="s">
        <v>68</v>
      </c>
      <c r="B35" s="351" t="s">
        <v>145</v>
      </c>
      <c r="C35" s="357">
        <f>629820.1189224/1000</f>
        <v>629.8201189224001</v>
      </c>
      <c r="D35" s="23"/>
      <c r="E35" s="135"/>
      <c r="F35" s="12"/>
      <c r="G35" s="156"/>
      <c r="H35" s="12"/>
      <c r="I35" s="23"/>
      <c r="J35" s="23"/>
      <c r="K35" s="135"/>
      <c r="L35" s="156"/>
      <c r="M35" s="156"/>
      <c r="N35" s="12"/>
      <c r="O35" s="23"/>
      <c r="P35" s="23"/>
    </row>
    <row r="36" spans="1:16" ht="19.5" customHeight="1">
      <c r="A36" s="353"/>
      <c r="B36" s="334"/>
      <c r="C36" s="358"/>
      <c r="D36" s="23"/>
      <c r="E36" s="135"/>
      <c r="F36" s="12"/>
      <c r="G36" s="156"/>
      <c r="H36" s="12"/>
      <c r="I36" s="23"/>
      <c r="J36" s="23"/>
      <c r="K36" s="135"/>
      <c r="L36" s="156"/>
      <c r="M36" s="156"/>
      <c r="N36" s="12"/>
      <c r="O36" s="23"/>
      <c r="P36" s="23"/>
    </row>
    <row r="37" spans="1:16" ht="19.5" customHeight="1">
      <c r="A37" s="353"/>
      <c r="B37" s="350" t="s">
        <v>147</v>
      </c>
      <c r="C37" s="359">
        <f>345053.21276565/1000</f>
        <v>345.05321276565</v>
      </c>
      <c r="D37" s="23"/>
      <c r="E37" s="135"/>
      <c r="F37" s="12"/>
      <c r="G37" s="156"/>
      <c r="H37" s="12"/>
      <c r="I37" s="23"/>
      <c r="J37" s="23"/>
      <c r="K37" s="135"/>
      <c r="L37" s="156"/>
      <c r="M37" s="156"/>
      <c r="N37" s="12"/>
      <c r="O37" s="23"/>
      <c r="P37" s="23"/>
    </row>
    <row r="38" spans="1:16" ht="19.5" customHeight="1">
      <c r="A38" s="353"/>
      <c r="B38" s="350"/>
      <c r="C38" s="358"/>
      <c r="D38" s="23"/>
      <c r="E38" s="135"/>
      <c r="F38" s="12"/>
      <c r="G38" s="156"/>
      <c r="H38" s="12"/>
      <c r="I38" s="23"/>
      <c r="J38" s="23"/>
      <c r="K38" s="135"/>
      <c r="L38" s="156"/>
      <c r="M38" s="156"/>
      <c r="N38" s="12"/>
      <c r="O38" s="23"/>
      <c r="P38" s="23"/>
    </row>
    <row r="39" spans="1:16" ht="19.5" customHeight="1">
      <c r="A39" s="353"/>
      <c r="B39" s="157" t="s">
        <v>148</v>
      </c>
      <c r="C39" s="158">
        <f>8564.7862125/1000</f>
        <v>8.5647862125</v>
      </c>
      <c r="D39" s="12"/>
      <c r="E39" s="135"/>
      <c r="F39" s="12"/>
      <c r="G39" s="156"/>
      <c r="H39" s="12"/>
      <c r="I39" s="23"/>
      <c r="J39" s="23"/>
      <c r="K39" s="135"/>
      <c r="L39" s="156"/>
      <c r="M39" s="156"/>
      <c r="N39" s="12"/>
      <c r="O39" s="23"/>
      <c r="P39" s="23"/>
    </row>
    <row r="40" spans="1:16" ht="19.5" customHeight="1">
      <c r="A40" s="353"/>
      <c r="B40" s="334" t="s">
        <v>149</v>
      </c>
      <c r="C40" s="359">
        <f>10732.90066515/1000</f>
        <v>10.73290066515</v>
      </c>
      <c r="D40" s="23"/>
      <c r="E40" s="135"/>
      <c r="F40" s="12"/>
      <c r="G40" s="156"/>
      <c r="H40" s="12"/>
      <c r="I40" s="23"/>
      <c r="J40" s="23"/>
      <c r="K40" s="135"/>
      <c r="L40" s="156"/>
      <c r="M40" s="156"/>
      <c r="N40" s="12"/>
      <c r="O40" s="23"/>
      <c r="P40" s="23"/>
    </row>
    <row r="41" spans="1:16" ht="19.5" customHeight="1">
      <c r="A41" s="353"/>
      <c r="B41" s="334"/>
      <c r="C41" s="358"/>
      <c r="D41" s="23"/>
      <c r="E41" s="135"/>
      <c r="F41" s="12"/>
      <c r="G41" s="156"/>
      <c r="H41" s="12"/>
      <c r="I41" s="23"/>
      <c r="J41" s="23"/>
      <c r="K41" s="135"/>
      <c r="L41" s="156"/>
      <c r="M41" s="156"/>
      <c r="N41" s="12"/>
      <c r="O41" s="23"/>
      <c r="P41" s="23"/>
    </row>
    <row r="42" spans="1:16" ht="19.5" customHeight="1">
      <c r="A42" s="353"/>
      <c r="B42" s="157" t="s">
        <v>150</v>
      </c>
      <c r="C42" s="158">
        <f>0.2447081775/1000</f>
        <v>0.0002447081775</v>
      </c>
      <c r="D42" s="12"/>
      <c r="E42" s="135"/>
      <c r="F42" s="12"/>
      <c r="G42" s="156"/>
      <c r="H42" s="12"/>
      <c r="I42" s="23"/>
      <c r="J42" s="23"/>
      <c r="K42" s="135"/>
      <c r="L42" s="156"/>
      <c r="M42" s="156"/>
      <c r="N42" s="12"/>
      <c r="O42" s="23"/>
      <c r="P42" s="23"/>
    </row>
    <row r="43" spans="1:16" ht="19.5" customHeight="1">
      <c r="A43" s="353"/>
      <c r="B43" s="157" t="s">
        <v>151</v>
      </c>
      <c r="C43" s="158">
        <f>0.5383579905/1000</f>
        <v>0.0005383579905</v>
      </c>
      <c r="D43" s="12"/>
      <c r="E43" s="135"/>
      <c r="F43" s="12"/>
      <c r="G43" s="156"/>
      <c r="H43" s="12"/>
      <c r="I43" s="23"/>
      <c r="J43" s="23"/>
      <c r="K43" s="135"/>
      <c r="L43" s="156"/>
      <c r="M43" s="156"/>
      <c r="N43" s="12"/>
      <c r="O43" s="23"/>
      <c r="P43" s="23"/>
    </row>
    <row r="44" spans="1:16" ht="38.25">
      <c r="A44" s="353"/>
      <c r="B44" s="124" t="s">
        <v>152</v>
      </c>
      <c r="C44" s="158">
        <f>1.9087237845/1000</f>
        <v>0.0019087237845</v>
      </c>
      <c r="D44" s="12"/>
      <c r="E44" s="135"/>
      <c r="F44" s="12"/>
      <c r="G44" s="156"/>
      <c r="H44" s="12"/>
      <c r="I44" s="23"/>
      <c r="J44" s="23"/>
      <c r="K44" s="135"/>
      <c r="L44" s="156"/>
      <c r="M44" s="156"/>
      <c r="N44" s="12"/>
      <c r="O44" s="23"/>
      <c r="P44" s="23"/>
    </row>
    <row r="45" spans="1:16" ht="43.5" customHeight="1">
      <c r="A45" s="353"/>
      <c r="B45" s="124" t="s">
        <v>153</v>
      </c>
      <c r="C45" s="158">
        <f>3.621681027/1000</f>
        <v>0.003621681027</v>
      </c>
      <c r="D45" s="12"/>
      <c r="E45" s="135"/>
      <c r="F45" s="12"/>
      <c r="G45" s="156"/>
      <c r="H45" s="12"/>
      <c r="I45" s="23"/>
      <c r="J45" s="23"/>
      <c r="K45" s="135"/>
      <c r="L45" s="156"/>
      <c r="M45" s="156"/>
      <c r="N45" s="12"/>
      <c r="O45" s="23"/>
      <c r="P45" s="23"/>
    </row>
    <row r="46" spans="1:16" ht="36" customHeight="1">
      <c r="A46" s="353"/>
      <c r="B46" s="124" t="s">
        <v>154</v>
      </c>
      <c r="C46" s="158" t="s">
        <v>146</v>
      </c>
      <c r="D46" s="12"/>
      <c r="E46" s="135"/>
      <c r="F46" s="12"/>
      <c r="G46" s="156"/>
      <c r="H46" s="12"/>
      <c r="I46" s="23"/>
      <c r="J46" s="23"/>
      <c r="K46" s="135"/>
      <c r="L46" s="156"/>
      <c r="M46" s="156"/>
      <c r="N46" s="12"/>
      <c r="O46" s="23"/>
      <c r="P46" s="23"/>
    </row>
    <row r="47" spans="1:16" ht="19.5" customHeight="1">
      <c r="A47" s="353"/>
      <c r="B47" s="157" t="s">
        <v>157</v>
      </c>
      <c r="C47" s="158">
        <f>489.416355/1000</f>
        <v>0.489416355</v>
      </c>
      <c r="D47" s="12"/>
      <c r="E47" s="135"/>
      <c r="F47" s="12"/>
      <c r="G47" s="156"/>
      <c r="H47" s="12"/>
      <c r="I47" s="23"/>
      <c r="J47" s="23"/>
      <c r="K47" s="135"/>
      <c r="L47" s="156"/>
      <c r="M47" s="156"/>
      <c r="N47" s="12"/>
      <c r="O47" s="23"/>
      <c r="P47" s="23"/>
    </row>
    <row r="48" spans="1:16" ht="19.5" customHeight="1">
      <c r="A48" s="353"/>
      <c r="B48" s="157" t="s">
        <v>155</v>
      </c>
      <c r="C48" s="158">
        <f>0.2447081775/1000</f>
        <v>0.0002447081775</v>
      </c>
      <c r="D48" s="12"/>
      <c r="E48" s="135"/>
      <c r="F48" s="12"/>
      <c r="G48" s="156"/>
      <c r="H48" s="12"/>
      <c r="I48" s="23"/>
      <c r="J48" s="23"/>
      <c r="K48" s="135"/>
      <c r="L48" s="156"/>
      <c r="M48" s="156"/>
      <c r="N48" s="12"/>
      <c r="O48" s="23"/>
      <c r="P48" s="23"/>
    </row>
    <row r="49" spans="1:16" ht="19.5" customHeight="1" thickBot="1">
      <c r="A49" s="354"/>
      <c r="B49" s="163" t="s">
        <v>156</v>
      </c>
      <c r="C49" s="160">
        <v>0</v>
      </c>
      <c r="D49" s="12"/>
      <c r="E49" s="135"/>
      <c r="F49" s="12"/>
      <c r="G49" s="156"/>
      <c r="H49" s="12"/>
      <c r="I49" s="23"/>
      <c r="J49" s="23"/>
      <c r="K49" s="135"/>
      <c r="L49" s="156"/>
      <c r="M49" s="156"/>
      <c r="N49" s="12"/>
      <c r="O49" s="23"/>
      <c r="P49" s="23"/>
    </row>
    <row r="50" ht="19.5" customHeight="1"/>
    <row r="51" ht="19.5" customHeight="1"/>
    <row r="52" spans="1:3" ht="19.5" customHeight="1">
      <c r="A52" s="328" t="s">
        <v>158</v>
      </c>
      <c r="B52" s="328"/>
      <c r="C52" s="328"/>
    </row>
    <row r="53" ht="19.5" customHeight="1" thickBot="1"/>
    <row r="54" spans="1:19" ht="19.5" customHeight="1" thickBot="1">
      <c r="A54" s="345" t="s">
        <v>130</v>
      </c>
      <c r="B54" s="347" t="s">
        <v>40</v>
      </c>
      <c r="C54" s="165" t="s">
        <v>22</v>
      </c>
      <c r="D54" s="166" t="s">
        <v>23</v>
      </c>
      <c r="E54" s="166" t="s">
        <v>24</v>
      </c>
      <c r="F54" s="166" t="s">
        <v>25</v>
      </c>
      <c r="G54" s="167" t="s">
        <v>26</v>
      </c>
      <c r="H54" s="168" t="s">
        <v>27</v>
      </c>
      <c r="I54" s="169" t="s">
        <v>28</v>
      </c>
      <c r="J54" s="166" t="s">
        <v>29</v>
      </c>
      <c r="K54" s="166" t="s">
        <v>30</v>
      </c>
      <c r="L54" s="166" t="s">
        <v>31</v>
      </c>
      <c r="M54" s="166" t="s">
        <v>32</v>
      </c>
      <c r="N54" s="170" t="s">
        <v>33</v>
      </c>
      <c r="O54" s="355" t="s">
        <v>5</v>
      </c>
      <c r="R54" s="24"/>
      <c r="S54" s="53"/>
    </row>
    <row r="55" spans="1:19" ht="26.25" thickBot="1">
      <c r="A55" s="346"/>
      <c r="B55" s="348"/>
      <c r="C55" s="171" t="s">
        <v>159</v>
      </c>
      <c r="D55" s="172" t="s">
        <v>159</v>
      </c>
      <c r="E55" s="172" t="s">
        <v>159</v>
      </c>
      <c r="F55" s="172" t="s">
        <v>159</v>
      </c>
      <c r="G55" s="172" t="s">
        <v>159</v>
      </c>
      <c r="H55" s="173" t="s">
        <v>159</v>
      </c>
      <c r="I55" s="174" t="s">
        <v>159</v>
      </c>
      <c r="J55" s="172" t="s">
        <v>159</v>
      </c>
      <c r="K55" s="172" t="s">
        <v>159</v>
      </c>
      <c r="L55" s="172" t="s">
        <v>159</v>
      </c>
      <c r="M55" s="172" t="s">
        <v>159</v>
      </c>
      <c r="N55" s="172" t="s">
        <v>159</v>
      </c>
      <c r="O55" s="356"/>
      <c r="R55" s="175"/>
      <c r="S55" s="53"/>
    </row>
    <row r="56" spans="1:19" ht="19.5" customHeight="1">
      <c r="A56" s="340" t="str">
        <f>A17</f>
        <v> Modulo 1-TG1, Modulo 2-TG1, Modulo 1 TG1, Modulo 2 TG2</v>
      </c>
      <c r="B56" s="176" t="s">
        <v>141</v>
      </c>
      <c r="C56" s="177"/>
      <c r="D56" s="164"/>
      <c r="E56" s="164"/>
      <c r="F56" s="164"/>
      <c r="G56" s="164"/>
      <c r="H56" s="178"/>
      <c r="I56" s="177"/>
      <c r="J56" s="164"/>
      <c r="K56" s="164"/>
      <c r="L56" s="360" t="s">
        <v>160</v>
      </c>
      <c r="M56" s="360" t="s">
        <v>161</v>
      </c>
      <c r="O56" s="179" t="s">
        <v>162</v>
      </c>
      <c r="R56" s="12"/>
      <c r="S56" s="23"/>
    </row>
    <row r="57" spans="1:19" ht="19.5" customHeight="1">
      <c r="A57" s="340"/>
      <c r="B57" s="180" t="s">
        <v>143</v>
      </c>
      <c r="C57" s="181"/>
      <c r="D57" s="157"/>
      <c r="E57" s="157"/>
      <c r="F57" s="157"/>
      <c r="G57" s="157"/>
      <c r="H57" s="182"/>
      <c r="I57" s="181"/>
      <c r="J57" s="157"/>
      <c r="K57" s="157"/>
      <c r="L57" s="361"/>
      <c r="M57" s="361"/>
      <c r="O57" s="183" t="s">
        <v>162</v>
      </c>
      <c r="R57" s="12"/>
      <c r="S57" s="23"/>
    </row>
    <row r="58" spans="1:19" ht="26.25" customHeight="1" thickBot="1">
      <c r="A58" s="341"/>
      <c r="B58" s="184" t="s">
        <v>144</v>
      </c>
      <c r="C58" s="185"/>
      <c r="D58" s="163"/>
      <c r="E58" s="163"/>
      <c r="F58" s="163"/>
      <c r="G58" s="163"/>
      <c r="H58" s="186"/>
      <c r="I58" s="185"/>
      <c r="J58" s="163"/>
      <c r="K58" s="163"/>
      <c r="L58" s="362"/>
      <c r="M58" s="362"/>
      <c r="O58" s="187" t="s">
        <v>162</v>
      </c>
      <c r="R58" s="12"/>
      <c r="S58" s="23"/>
    </row>
    <row r="59" spans="1:19" ht="19.5" customHeight="1">
      <c r="A59" s="342" t="str">
        <f>A21</f>
        <v>SA1/N1</v>
      </c>
      <c r="B59" s="25" t="s">
        <v>145</v>
      </c>
      <c r="C59" s="188"/>
      <c r="D59" s="153"/>
      <c r="E59" s="153"/>
      <c r="F59" s="153"/>
      <c r="G59" s="153"/>
      <c r="H59" s="189"/>
      <c r="I59" s="188"/>
      <c r="J59" s="153"/>
      <c r="K59" s="153"/>
      <c r="L59" s="153"/>
      <c r="M59" s="153"/>
      <c r="N59" s="153"/>
      <c r="O59" s="190" t="s">
        <v>162</v>
      </c>
      <c r="R59" s="12"/>
      <c r="S59" s="23"/>
    </row>
    <row r="60" spans="1:19" ht="22.5" customHeight="1">
      <c r="A60" s="343"/>
      <c r="B60" s="180" t="s">
        <v>147</v>
      </c>
      <c r="C60" s="177"/>
      <c r="D60" s="164"/>
      <c r="E60" s="157"/>
      <c r="F60" s="157"/>
      <c r="G60" s="157"/>
      <c r="H60" s="182"/>
      <c r="I60" s="181"/>
      <c r="J60" s="157"/>
      <c r="K60" s="157"/>
      <c r="L60" s="157"/>
      <c r="M60" s="157"/>
      <c r="N60" s="157"/>
      <c r="O60" s="183" t="s">
        <v>162</v>
      </c>
      <c r="R60" s="12"/>
      <c r="S60" s="23"/>
    </row>
    <row r="61" spans="1:19" ht="22.5" customHeight="1" thickBot="1">
      <c r="A61" s="344"/>
      <c r="B61" s="191" t="s">
        <v>149</v>
      </c>
      <c r="C61" s="192"/>
      <c r="D61" s="193"/>
      <c r="E61" s="163"/>
      <c r="F61" s="163"/>
      <c r="G61" s="163"/>
      <c r="H61" s="186"/>
      <c r="I61" s="185"/>
      <c r="J61" s="163"/>
      <c r="K61" s="163"/>
      <c r="L61" s="163"/>
      <c r="M61" s="163"/>
      <c r="N61" s="163"/>
      <c r="O61" s="187" t="s">
        <v>162</v>
      </c>
      <c r="R61" s="12"/>
      <c r="S61" s="23"/>
    </row>
    <row r="62" spans="1:20" ht="19.5" customHeight="1">
      <c r="A62" s="342" t="str">
        <f>A35</f>
        <v>SA1/N3</v>
      </c>
      <c r="B62" s="176" t="s">
        <v>145</v>
      </c>
      <c r="C62" s="188"/>
      <c r="D62" s="153"/>
      <c r="E62" s="153"/>
      <c r="F62" s="153"/>
      <c r="G62" s="153"/>
      <c r="H62" s="189"/>
      <c r="I62" s="188"/>
      <c r="J62" s="153"/>
      <c r="K62" s="153">
        <v>570.18</v>
      </c>
      <c r="L62" s="153"/>
      <c r="M62" s="153"/>
      <c r="N62" s="153"/>
      <c r="O62" s="190" t="s">
        <v>162</v>
      </c>
      <c r="Q62" s="2"/>
      <c r="R62" s="2"/>
      <c r="S62" s="2"/>
      <c r="T62" s="156"/>
    </row>
    <row r="63" spans="1:20" ht="19.5" customHeight="1">
      <c r="A63" s="343"/>
      <c r="B63" s="180" t="s">
        <v>147</v>
      </c>
      <c r="C63" s="177"/>
      <c r="D63" s="164"/>
      <c r="E63" s="157"/>
      <c r="F63" s="157"/>
      <c r="G63" s="157"/>
      <c r="H63" s="182"/>
      <c r="I63" s="181"/>
      <c r="J63" s="157"/>
      <c r="K63" s="157">
        <v>264.53</v>
      </c>
      <c r="L63" s="157"/>
      <c r="M63" s="157"/>
      <c r="N63" s="157"/>
      <c r="O63" s="183" t="s">
        <v>162</v>
      </c>
      <c r="Q63" s="2"/>
      <c r="R63" s="2"/>
      <c r="S63" s="2"/>
      <c r="T63" s="156"/>
    </row>
    <row r="64" spans="1:20" ht="19.5" customHeight="1" thickBot="1">
      <c r="A64" s="344"/>
      <c r="B64" s="191" t="s">
        <v>149</v>
      </c>
      <c r="C64" s="192"/>
      <c r="D64" s="193"/>
      <c r="E64" s="163"/>
      <c r="F64" s="163"/>
      <c r="G64" s="163"/>
      <c r="H64" s="186"/>
      <c r="I64" s="185"/>
      <c r="J64" s="163"/>
      <c r="K64" s="163">
        <v>8.58</v>
      </c>
      <c r="L64" s="163"/>
      <c r="M64" s="163"/>
      <c r="N64" s="163"/>
      <c r="O64" s="187" t="s">
        <v>162</v>
      </c>
      <c r="Q64" s="2"/>
      <c r="R64" s="2"/>
      <c r="S64" s="2"/>
      <c r="T64" s="156"/>
    </row>
    <row r="65" spans="1:20" ht="19.5" customHeight="1">
      <c r="A65" s="12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56"/>
    </row>
    <row r="66" spans="1:20" ht="19.5" customHeight="1">
      <c r="A66" s="12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56"/>
    </row>
    <row r="67" spans="1:20" ht="19.5" customHeight="1">
      <c r="A67" s="12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56"/>
    </row>
    <row r="68" spans="1:20" ht="19.5" customHeight="1">
      <c r="A68" s="328" t="s">
        <v>163</v>
      </c>
      <c r="B68" s="328"/>
      <c r="C68" s="328"/>
      <c r="D68" s="328"/>
      <c r="E68" s="328"/>
      <c r="F68" s="3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56"/>
    </row>
    <row r="69" spans="1:20" ht="19.5" customHeight="1" thickBot="1">
      <c r="A69" s="1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56"/>
    </row>
    <row r="70" spans="1:20" ht="41.25" customHeight="1" thickBot="1">
      <c r="A70" s="335" t="s">
        <v>130</v>
      </c>
      <c r="B70" s="337" t="s">
        <v>40</v>
      </c>
      <c r="C70" s="194" t="s">
        <v>164</v>
      </c>
      <c r="D70" s="194" t="s">
        <v>165</v>
      </c>
      <c r="E70" s="194" t="s">
        <v>166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56"/>
    </row>
    <row r="71" spans="1:20" ht="25.5" customHeight="1" thickBot="1">
      <c r="A71" s="336"/>
      <c r="B71" s="338"/>
      <c r="C71" s="195" t="s">
        <v>167</v>
      </c>
      <c r="D71" s="195" t="s">
        <v>168</v>
      </c>
      <c r="E71" s="195" t="s">
        <v>51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56"/>
    </row>
    <row r="72" spans="1:20" ht="19.5" customHeight="1">
      <c r="A72" s="339" t="s">
        <v>132</v>
      </c>
      <c r="B72" s="25" t="s">
        <v>141</v>
      </c>
      <c r="C72" s="325">
        <v>1025930.8134733315</v>
      </c>
      <c r="D72" s="196">
        <f>23762.4458466122</f>
        <v>23762.4458466122</v>
      </c>
      <c r="E72" s="197">
        <f>+D72/$C$72</f>
        <v>0.023161840481390212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56"/>
    </row>
    <row r="73" spans="1:20" ht="19.5" customHeight="1">
      <c r="A73" s="340"/>
      <c r="B73" s="180" t="s">
        <v>142</v>
      </c>
      <c r="C73" s="326"/>
      <c r="D73" s="199">
        <f>27602.5501200123</f>
        <v>27602.5501200123</v>
      </c>
      <c r="E73" s="200">
        <f>+D73/$C$72</f>
        <v>0.026904884576536614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56"/>
    </row>
    <row r="74" spans="1:20" ht="24" customHeight="1">
      <c r="A74" s="340"/>
      <c r="B74" s="180" t="s">
        <v>143</v>
      </c>
      <c r="C74" s="326"/>
      <c r="D74" s="199">
        <f>214076.770999815</f>
        <v>214076.770999815</v>
      </c>
      <c r="E74" s="200">
        <f>+D74/$C$72</f>
        <v>0.20866589460847673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56"/>
    </row>
    <row r="75" spans="1:20" ht="24" customHeight="1" thickBot="1">
      <c r="A75" s="341"/>
      <c r="B75" s="191" t="s">
        <v>144</v>
      </c>
      <c r="C75" s="326"/>
      <c r="D75" s="201">
        <f>4752.48916932244</f>
        <v>4752.48916932244</v>
      </c>
      <c r="E75" s="202">
        <f>+D75/$C$72</f>
        <v>0.004632368096278042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56"/>
    </row>
    <row r="76" spans="1:20" ht="24" customHeight="1">
      <c r="A76" s="342" t="s">
        <v>134</v>
      </c>
      <c r="B76" s="25" t="s">
        <v>145</v>
      </c>
      <c r="C76" s="326"/>
      <c r="D76" s="203"/>
      <c r="E76" s="204" t="s">
        <v>169</v>
      </c>
      <c r="T76" s="13"/>
    </row>
    <row r="77" spans="1:5" ht="24" customHeight="1">
      <c r="A77" s="343"/>
      <c r="B77" s="198" t="s">
        <v>148</v>
      </c>
      <c r="C77" s="326"/>
      <c r="D77" s="205"/>
      <c r="E77" s="204" t="s">
        <v>169</v>
      </c>
    </row>
    <row r="78" spans="1:5" ht="24" customHeight="1">
      <c r="A78" s="343"/>
      <c r="B78" s="180" t="s">
        <v>147</v>
      </c>
      <c r="C78" s="326"/>
      <c r="D78" s="205"/>
      <c r="E78" s="204" t="s">
        <v>169</v>
      </c>
    </row>
    <row r="79" spans="1:5" ht="24" customHeight="1" thickBot="1">
      <c r="A79" s="344"/>
      <c r="B79" s="191" t="s">
        <v>149</v>
      </c>
      <c r="C79" s="326"/>
      <c r="D79" s="206"/>
      <c r="E79" s="204" t="s">
        <v>169</v>
      </c>
    </row>
    <row r="80" spans="1:5" ht="24" customHeight="1">
      <c r="A80" s="342" t="s">
        <v>68</v>
      </c>
      <c r="B80" s="25" t="s">
        <v>145</v>
      </c>
      <c r="C80" s="326"/>
      <c r="D80" s="207">
        <f>629820.1189224</f>
        <v>629820.1189224</v>
      </c>
      <c r="E80" s="208">
        <f>+D80/$C$72</f>
        <v>0.6139011623894186</v>
      </c>
    </row>
    <row r="81" spans="1:5" ht="24" customHeight="1">
      <c r="A81" s="343"/>
      <c r="B81" s="198" t="s">
        <v>148</v>
      </c>
      <c r="C81" s="326"/>
      <c r="D81" s="199">
        <f>8564.7862125</f>
        <v>8564.7862125</v>
      </c>
      <c r="E81" s="209">
        <f>+D81/$C$72</f>
        <v>0.008348307800117201</v>
      </c>
    </row>
    <row r="82" spans="1:5" ht="24" customHeight="1">
      <c r="A82" s="343"/>
      <c r="B82" s="180" t="s">
        <v>147</v>
      </c>
      <c r="C82" s="326"/>
      <c r="D82" s="210">
        <f>345053.21276565</f>
        <v>345053.21276565</v>
      </c>
      <c r="E82" s="209">
        <f>+D82/$C$72</f>
        <v>0.3363318541895218</v>
      </c>
    </row>
    <row r="83" spans="1:5" ht="24" customHeight="1" thickBot="1">
      <c r="A83" s="344"/>
      <c r="B83" s="191" t="s">
        <v>149</v>
      </c>
      <c r="C83" s="327"/>
      <c r="D83" s="210">
        <f>10732.90066515</f>
        <v>10732.90066515</v>
      </c>
      <c r="E83" s="211">
        <f>+D83/$C$72</f>
        <v>0.010461622288946872</v>
      </c>
    </row>
    <row r="84" spans="1:4" ht="24" customHeight="1">
      <c r="A84" s="127"/>
      <c r="D84" s="212"/>
    </row>
    <row r="85" ht="24" customHeight="1">
      <c r="A85" s="127"/>
    </row>
    <row r="86" ht="24" customHeight="1">
      <c r="A86" s="127"/>
    </row>
    <row r="87" ht="24" customHeight="1">
      <c r="A87" s="127"/>
    </row>
    <row r="88" spans="1:6" ht="24" customHeight="1">
      <c r="A88" s="328" t="s">
        <v>170</v>
      </c>
      <c r="B88" s="328"/>
      <c r="C88" s="328"/>
      <c r="D88" s="328"/>
      <c r="E88" s="328"/>
      <c r="F88" s="328"/>
    </row>
    <row r="89" ht="24.75" customHeight="1" thickBot="1">
      <c r="A89" s="127"/>
    </row>
    <row r="90" spans="1:5" ht="26.25" thickBot="1">
      <c r="A90" s="335" t="s">
        <v>130</v>
      </c>
      <c r="B90" s="337" t="s">
        <v>40</v>
      </c>
      <c r="C90" s="194" t="s">
        <v>171</v>
      </c>
      <c r="D90" s="194" t="s">
        <v>165</v>
      </c>
      <c r="E90" s="194" t="s">
        <v>166</v>
      </c>
    </row>
    <row r="91" spans="1:5" ht="13.5" thickBot="1">
      <c r="A91" s="336"/>
      <c r="B91" s="338"/>
      <c r="C91" s="195" t="s">
        <v>140</v>
      </c>
      <c r="D91" s="195" t="s">
        <v>168</v>
      </c>
      <c r="E91" s="195" t="s">
        <v>172</v>
      </c>
    </row>
    <row r="92" spans="1:5" ht="19.5" customHeight="1">
      <c r="A92" s="339" t="s">
        <v>132</v>
      </c>
      <c r="B92" s="25" t="s">
        <v>141</v>
      </c>
      <c r="C92" s="325">
        <v>22859.38196</v>
      </c>
      <c r="D92" s="196">
        <f>23762.4458466122</f>
        <v>23762.4458466122</v>
      </c>
      <c r="E92" s="213">
        <f aca="true" t="shared" si="0" ref="E92:E103">+D92/$C$92</f>
        <v>1.0395051750827038</v>
      </c>
    </row>
    <row r="93" spans="1:5" ht="19.5" customHeight="1">
      <c r="A93" s="340"/>
      <c r="B93" s="180" t="s">
        <v>142</v>
      </c>
      <c r="C93" s="326"/>
      <c r="D93" s="199">
        <f>27602.5501200123</f>
        <v>27602.5501200123</v>
      </c>
      <c r="E93" s="214">
        <f t="shared" si="0"/>
        <v>1.2074932808031307</v>
      </c>
    </row>
    <row r="94" spans="1:5" ht="19.5" customHeight="1">
      <c r="A94" s="340"/>
      <c r="B94" s="180" t="s">
        <v>143</v>
      </c>
      <c r="C94" s="326"/>
      <c r="D94" s="199">
        <f>214076.770999815</f>
        <v>214076.770999815</v>
      </c>
      <c r="E94" s="214">
        <f t="shared" si="0"/>
        <v>9.364941334565067</v>
      </c>
    </row>
    <row r="95" spans="1:5" ht="19.5" customHeight="1" thickBot="1">
      <c r="A95" s="341"/>
      <c r="B95" s="191" t="s">
        <v>144</v>
      </c>
      <c r="C95" s="326"/>
      <c r="D95" s="201">
        <f>4752.48916932244</f>
        <v>4752.48916932244</v>
      </c>
      <c r="E95" s="215">
        <f t="shared" si="0"/>
        <v>0.20790103501654075</v>
      </c>
    </row>
    <row r="96" spans="1:5" ht="19.5" customHeight="1">
      <c r="A96" s="342" t="s">
        <v>134</v>
      </c>
      <c r="B96" s="25" t="s">
        <v>145</v>
      </c>
      <c r="C96" s="326"/>
      <c r="D96" s="216"/>
      <c r="E96" s="217">
        <f t="shared" si="0"/>
        <v>0</v>
      </c>
    </row>
    <row r="97" spans="1:5" ht="19.5" customHeight="1">
      <c r="A97" s="343"/>
      <c r="B97" s="198" t="s">
        <v>148</v>
      </c>
      <c r="C97" s="326"/>
      <c r="D97" s="218"/>
      <c r="E97" s="219">
        <f t="shared" si="0"/>
        <v>0</v>
      </c>
    </row>
    <row r="98" spans="1:5" ht="19.5" customHeight="1">
      <c r="A98" s="343"/>
      <c r="B98" s="180" t="s">
        <v>147</v>
      </c>
      <c r="C98" s="326"/>
      <c r="D98" s="218"/>
      <c r="E98" s="219">
        <f t="shared" si="0"/>
        <v>0</v>
      </c>
    </row>
    <row r="99" spans="1:5" ht="19.5" customHeight="1" thickBot="1">
      <c r="A99" s="344"/>
      <c r="B99" s="191" t="s">
        <v>149</v>
      </c>
      <c r="C99" s="326"/>
      <c r="D99" s="220"/>
      <c r="E99" s="55">
        <f t="shared" si="0"/>
        <v>0</v>
      </c>
    </row>
    <row r="100" spans="1:5" ht="19.5" customHeight="1">
      <c r="A100" s="342" t="s">
        <v>68</v>
      </c>
      <c r="B100" s="25" t="s">
        <v>145</v>
      </c>
      <c r="C100" s="326"/>
      <c r="D100" s="207">
        <f>629820.1189224</f>
        <v>629820.1189224</v>
      </c>
      <c r="E100" s="213">
        <f t="shared" si="0"/>
        <v>27.551931195011193</v>
      </c>
    </row>
    <row r="101" spans="1:5" ht="19.5" customHeight="1">
      <c r="A101" s="343"/>
      <c r="B101" s="198" t="s">
        <v>148</v>
      </c>
      <c r="C101" s="326"/>
      <c r="D101" s="199">
        <f>8564.7862125</f>
        <v>8564.7862125</v>
      </c>
      <c r="E101" s="214">
        <f t="shared" si="0"/>
        <v>0.3746726935788075</v>
      </c>
    </row>
    <row r="102" spans="1:5" ht="19.5" customHeight="1">
      <c r="A102" s="343"/>
      <c r="B102" s="180" t="s">
        <v>147</v>
      </c>
      <c r="C102" s="326"/>
      <c r="D102" s="210">
        <f>345053.21276565</f>
        <v>345053.21276565</v>
      </c>
      <c r="E102" s="214">
        <f t="shared" si="0"/>
        <v>15.094599380220952</v>
      </c>
    </row>
    <row r="103" spans="1:5" ht="19.5" customHeight="1" thickBot="1">
      <c r="A103" s="344"/>
      <c r="B103" s="191" t="s">
        <v>149</v>
      </c>
      <c r="C103" s="327"/>
      <c r="D103" s="221">
        <f>10732.90066515</f>
        <v>10732.90066515</v>
      </c>
      <c r="E103" s="215">
        <f t="shared" si="0"/>
        <v>0.4695184097247571</v>
      </c>
    </row>
    <row r="104" ht="19.5" customHeight="1">
      <c r="A104" s="127"/>
    </row>
    <row r="105" ht="19.5" customHeight="1">
      <c r="A105" s="127"/>
    </row>
    <row r="106" ht="19.5" customHeight="1">
      <c r="A106" s="127"/>
    </row>
    <row r="107" spans="1:6" ht="19.5" customHeight="1">
      <c r="A107" s="328" t="s">
        <v>173</v>
      </c>
      <c r="B107" s="328"/>
      <c r="C107" s="328"/>
      <c r="D107" s="328"/>
      <c r="E107" s="328"/>
      <c r="F107" s="328"/>
    </row>
    <row r="108" ht="19.5" customHeight="1" thickBot="1">
      <c r="A108" s="127"/>
    </row>
    <row r="109" spans="1:5" ht="26.25" thickBot="1">
      <c r="A109" s="335" t="s">
        <v>130</v>
      </c>
      <c r="B109" s="337" t="s">
        <v>40</v>
      </c>
      <c r="C109" s="194" t="s">
        <v>174</v>
      </c>
      <c r="D109" s="194" t="s">
        <v>165</v>
      </c>
      <c r="E109" s="194" t="s">
        <v>166</v>
      </c>
    </row>
    <row r="110" spans="1:5" ht="19.5" customHeight="1" thickBot="1">
      <c r="A110" s="336"/>
      <c r="B110" s="338"/>
      <c r="C110" s="195" t="s">
        <v>175</v>
      </c>
      <c r="D110" s="195" t="s">
        <v>176</v>
      </c>
      <c r="E110" s="195" t="s">
        <v>177</v>
      </c>
    </row>
    <row r="111" spans="1:5" ht="19.5" customHeight="1">
      <c r="A111" s="339" t="s">
        <v>132</v>
      </c>
      <c r="B111" s="25" t="s">
        <v>141</v>
      </c>
      <c r="C111" s="325">
        <v>1000</v>
      </c>
      <c r="D111" s="196">
        <f>23762.4458466122</f>
        <v>23762.4458466122</v>
      </c>
      <c r="E111" s="222">
        <f>+D111/$C$111</f>
        <v>23.762445846612202</v>
      </c>
    </row>
    <row r="112" spans="1:5" ht="19.5" customHeight="1">
      <c r="A112" s="340"/>
      <c r="B112" s="180" t="s">
        <v>142</v>
      </c>
      <c r="C112" s="326"/>
      <c r="D112" s="199">
        <f>27602.5501200123</f>
        <v>27602.5501200123</v>
      </c>
      <c r="E112" s="223">
        <f>+D112/$C$111</f>
        <v>27.6025501200123</v>
      </c>
    </row>
    <row r="113" spans="1:5" ht="19.5" customHeight="1">
      <c r="A113" s="340"/>
      <c r="B113" s="180" t="s">
        <v>143</v>
      </c>
      <c r="C113" s="326"/>
      <c r="D113" s="199">
        <f>214076.770999815</f>
        <v>214076.770999815</v>
      </c>
      <c r="E113" s="223">
        <f>+D113/$C$111</f>
        <v>214.07677099981498</v>
      </c>
    </row>
    <row r="114" spans="1:5" ht="19.5" customHeight="1" thickBot="1">
      <c r="A114" s="341"/>
      <c r="B114" s="191" t="s">
        <v>144</v>
      </c>
      <c r="C114" s="327"/>
      <c r="D114" s="201">
        <f>4752.48916932244</f>
        <v>4752.48916932244</v>
      </c>
      <c r="E114" s="224">
        <f>+D114/$C$111</f>
        <v>4.75248916932244</v>
      </c>
    </row>
    <row r="115" ht="19.5" customHeight="1">
      <c r="A115" s="127"/>
    </row>
    <row r="116" ht="19.5" customHeight="1">
      <c r="A116" s="127"/>
    </row>
    <row r="117" spans="1:6" ht="19.5" customHeight="1">
      <c r="A117" s="328" t="s">
        <v>178</v>
      </c>
      <c r="B117" s="328"/>
      <c r="C117" s="328"/>
      <c r="D117" s="328"/>
      <c r="E117" s="328"/>
      <c r="F117" s="328"/>
    </row>
    <row r="118" ht="19.5" customHeight="1">
      <c r="A118" s="127"/>
    </row>
    <row r="119" spans="1:5" ht="19.5" customHeight="1">
      <c r="A119" s="329" t="s">
        <v>179</v>
      </c>
      <c r="B119" s="329"/>
      <c r="C119" s="329"/>
      <c r="D119" s="329"/>
      <c r="E119" s="329"/>
    </row>
    <row r="120" ht="19.5" customHeight="1">
      <c r="A120" s="2"/>
    </row>
    <row r="121" ht="19.5" customHeight="1">
      <c r="A121" s="2"/>
    </row>
    <row r="122" ht="19.5" customHeight="1">
      <c r="A122" s="2"/>
    </row>
    <row r="123" ht="19.5" customHeight="1">
      <c r="A123" s="2"/>
    </row>
    <row r="124" ht="19.5" customHeight="1">
      <c r="A124" s="2"/>
    </row>
    <row r="125" ht="19.5" customHeight="1">
      <c r="A125" s="2"/>
    </row>
    <row r="126" ht="19.5" customHeight="1">
      <c r="A126" s="2"/>
    </row>
    <row r="127" ht="19.5" customHeight="1">
      <c r="A127" s="2"/>
    </row>
    <row r="128" ht="19.5" customHeight="1">
      <c r="A128" s="2"/>
    </row>
    <row r="129" ht="19.5" customHeight="1">
      <c r="A129" s="2"/>
    </row>
    <row r="130" ht="19.5" customHeight="1">
      <c r="A130" s="2"/>
    </row>
    <row r="131" spans="1:3" ht="19.5" customHeight="1">
      <c r="A131" s="225"/>
      <c r="B131" s="225"/>
      <c r="C131" s="225"/>
    </row>
    <row r="132" spans="1:3" ht="19.5" customHeight="1">
      <c r="A132" s="12"/>
      <c r="B132" s="13"/>
      <c r="C132" s="13"/>
    </row>
    <row r="133" ht="19.5" customHeight="1">
      <c r="A133" s="2"/>
    </row>
    <row r="134" ht="19.5" customHeight="1">
      <c r="A134" s="2"/>
    </row>
    <row r="135" ht="19.5" customHeight="1">
      <c r="A135" s="2"/>
    </row>
    <row r="136" ht="19.5" customHeight="1">
      <c r="A136" s="2"/>
    </row>
    <row r="137" ht="19.5" customHeight="1">
      <c r="A137" s="2"/>
    </row>
    <row r="138" ht="19.5" customHeight="1">
      <c r="A138" s="2"/>
    </row>
    <row r="139" ht="19.5" customHeight="1">
      <c r="A139" s="2"/>
    </row>
    <row r="140" ht="19.5" customHeight="1">
      <c r="A140" s="2"/>
    </row>
    <row r="141" ht="19.5" customHeight="1">
      <c r="A141" s="2"/>
    </row>
    <row r="142" ht="19.5" customHeight="1">
      <c r="A142" s="2"/>
    </row>
    <row r="143" ht="19.5" customHeight="1">
      <c r="A143" s="2"/>
    </row>
    <row r="144" ht="19.5" customHeight="1">
      <c r="A144" s="2"/>
    </row>
    <row r="145" ht="19.5" customHeight="1">
      <c r="A145" s="2"/>
    </row>
    <row r="146" ht="19.5" customHeight="1">
      <c r="A146" s="2"/>
    </row>
    <row r="147" ht="19.5" customHeight="1">
      <c r="A147" s="2"/>
    </row>
    <row r="148" ht="19.5" customHeight="1">
      <c r="A148" s="2"/>
    </row>
    <row r="149" ht="19.5" customHeight="1">
      <c r="A149" s="2"/>
    </row>
    <row r="150" ht="19.5" customHeight="1">
      <c r="A150" s="2"/>
    </row>
    <row r="151" ht="19.5" customHeight="1">
      <c r="A151" s="2"/>
    </row>
    <row r="152" ht="19.5" customHeight="1">
      <c r="A152" s="2"/>
    </row>
    <row r="153" ht="19.5" customHeight="1">
      <c r="A153" s="2"/>
    </row>
    <row r="154" ht="19.5" customHeight="1">
      <c r="A154" s="2"/>
    </row>
    <row r="155" ht="19.5" customHeight="1">
      <c r="A155" s="2"/>
    </row>
    <row r="156" ht="19.5" customHeight="1">
      <c r="A156" s="2"/>
    </row>
    <row r="157" ht="19.5" customHeight="1">
      <c r="A157" s="2"/>
    </row>
    <row r="158" ht="19.5" customHeight="1">
      <c r="A158" s="2"/>
    </row>
    <row r="159" ht="19.5" customHeight="1">
      <c r="A159" s="2"/>
    </row>
    <row r="160" ht="19.5" customHeight="1">
      <c r="A160" s="2"/>
    </row>
    <row r="161" ht="19.5" customHeight="1">
      <c r="A161" s="2"/>
    </row>
    <row r="162" ht="19.5" customHeight="1">
      <c r="A162" s="2"/>
    </row>
    <row r="163" ht="19.5" customHeight="1">
      <c r="A163" s="2"/>
    </row>
    <row r="164" ht="19.5" customHeight="1">
      <c r="A164" s="2"/>
    </row>
    <row r="165" ht="19.5" customHeight="1">
      <c r="A165" s="2"/>
    </row>
    <row r="166" ht="19.5" customHeight="1">
      <c r="A166" s="2"/>
    </row>
    <row r="167" ht="19.5" customHeight="1">
      <c r="A167" s="2"/>
    </row>
    <row r="168" ht="19.5" customHeight="1">
      <c r="A168" s="2"/>
    </row>
    <row r="169" ht="19.5" customHeight="1">
      <c r="A169" s="2"/>
    </row>
    <row r="170" ht="19.5" customHeight="1">
      <c r="A170" s="2"/>
    </row>
    <row r="171" ht="19.5" customHeight="1">
      <c r="A171" s="2"/>
    </row>
    <row r="172" ht="19.5" customHeight="1">
      <c r="A172" s="2"/>
    </row>
    <row r="173" ht="19.5" customHeight="1">
      <c r="A173" s="2"/>
    </row>
    <row r="174" ht="19.5" customHeight="1">
      <c r="A174" s="2"/>
    </row>
    <row r="175" ht="19.5" customHeight="1">
      <c r="A175" s="2"/>
    </row>
    <row r="176" ht="19.5" customHeight="1">
      <c r="A176" s="2"/>
    </row>
    <row r="177" ht="19.5" customHeight="1">
      <c r="A177" s="2"/>
    </row>
    <row r="178" ht="19.5" customHeight="1">
      <c r="A178" s="2"/>
    </row>
    <row r="179" ht="19.5" customHeight="1">
      <c r="A179" s="2"/>
    </row>
    <row r="180" ht="19.5" customHeight="1">
      <c r="A180" s="2"/>
    </row>
    <row r="181" ht="19.5" customHeight="1">
      <c r="A181" s="2"/>
    </row>
    <row r="182" ht="19.5" customHeight="1">
      <c r="A182" s="2"/>
    </row>
    <row r="183" ht="19.5" customHeight="1">
      <c r="A183" s="2"/>
    </row>
    <row r="184" ht="19.5" customHeight="1">
      <c r="A184" s="2"/>
    </row>
    <row r="185" ht="19.5" customHeight="1">
      <c r="A185" s="2"/>
    </row>
    <row r="186" ht="19.5" customHeight="1">
      <c r="A186" s="2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</sheetData>
  <sheetProtection/>
  <mergeCells count="46">
    <mergeCell ref="A56:A58"/>
    <mergeCell ref="C35:C36"/>
    <mergeCell ref="C37:C38"/>
    <mergeCell ref="C40:C41"/>
    <mergeCell ref="M56:M58"/>
    <mergeCell ref="L56:L58"/>
    <mergeCell ref="A80:A83"/>
    <mergeCell ref="C72:C83"/>
    <mergeCell ref="A62:A64"/>
    <mergeCell ref="A72:A75"/>
    <mergeCell ref="A76:A79"/>
    <mergeCell ref="O54:O55"/>
    <mergeCell ref="A59:A61"/>
    <mergeCell ref="A68:F68"/>
    <mergeCell ref="A70:A71"/>
    <mergeCell ref="B70:B71"/>
    <mergeCell ref="A111:A114"/>
    <mergeCell ref="A2:O2"/>
    <mergeCell ref="A4:O4"/>
    <mergeCell ref="A88:F88"/>
    <mergeCell ref="A6:E6"/>
    <mergeCell ref="B23:B24"/>
    <mergeCell ref="B35:B36"/>
    <mergeCell ref="B37:B38"/>
    <mergeCell ref="B40:B41"/>
    <mergeCell ref="A35:A49"/>
    <mergeCell ref="A109:A110"/>
    <mergeCell ref="B109:B110"/>
    <mergeCell ref="A13:G13"/>
    <mergeCell ref="B90:B91"/>
    <mergeCell ref="A92:A95"/>
    <mergeCell ref="A96:A99"/>
    <mergeCell ref="A100:A103"/>
    <mergeCell ref="A52:C52"/>
    <mergeCell ref="A54:A55"/>
    <mergeCell ref="B54:B55"/>
    <mergeCell ref="C111:C114"/>
    <mergeCell ref="A117:F117"/>
    <mergeCell ref="A119:E119"/>
    <mergeCell ref="A17:A20"/>
    <mergeCell ref="A21:A34"/>
    <mergeCell ref="B21:B22"/>
    <mergeCell ref="B26:B27"/>
    <mergeCell ref="A107:F107"/>
    <mergeCell ref="A90:A91"/>
    <mergeCell ref="C92:C10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F337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1" max="1" width="32.28125" style="1" bestFit="1" customWidth="1"/>
    <col min="2" max="2" width="31.28125" style="1" bestFit="1" customWidth="1"/>
    <col min="3" max="3" width="48.00390625" style="1" bestFit="1" customWidth="1"/>
    <col min="4" max="5" width="9.140625" style="1" customWidth="1"/>
    <col min="6" max="6" width="15.421875" style="1" bestFit="1" customWidth="1"/>
    <col min="7" max="7" width="9.140625" style="1" customWidth="1"/>
    <col min="8" max="8" width="15.421875" style="1" bestFit="1" customWidth="1"/>
    <col min="9" max="9" width="10.140625" style="1" bestFit="1" customWidth="1"/>
    <col min="10" max="11" width="9.140625" style="1" customWidth="1"/>
    <col min="12" max="12" width="15.421875" style="1" bestFit="1" customWidth="1"/>
    <col min="13" max="13" width="9.140625" style="1" customWidth="1"/>
    <col min="14" max="14" width="15.421875" style="1" bestFit="1" customWidth="1"/>
    <col min="15" max="15" width="10.140625" style="1" bestFit="1" customWidth="1"/>
    <col min="16" max="17" width="9.140625" style="1" customWidth="1"/>
    <col min="18" max="18" width="15.421875" style="1" bestFit="1" customWidth="1"/>
    <col min="19" max="19" width="9.140625" style="1" customWidth="1"/>
    <col min="20" max="20" width="15.421875" style="1" bestFit="1" customWidth="1"/>
    <col min="21" max="21" width="10.140625" style="1" bestFit="1" customWidth="1"/>
    <col min="22" max="23" width="9.140625" style="1" customWidth="1"/>
    <col min="24" max="24" width="15.421875" style="1" bestFit="1" customWidth="1"/>
    <col min="25" max="25" width="9.140625" style="1" customWidth="1"/>
    <col min="26" max="26" width="15.421875" style="1" bestFit="1" customWidth="1"/>
    <col min="27" max="27" width="16.7109375" style="1" bestFit="1" customWidth="1"/>
    <col min="28" max="28" width="9.7109375" style="1" customWidth="1"/>
    <col min="29" max="29" width="17.7109375" style="1" bestFit="1" customWidth="1"/>
    <col min="30" max="30" width="18.57421875" style="1" bestFit="1" customWidth="1"/>
    <col min="31" max="16384" width="9.140625" style="1" customWidth="1"/>
  </cols>
  <sheetData>
    <row r="1" ht="12.75"/>
    <row r="2" spans="1:3" ht="15">
      <c r="A2" s="302" t="s">
        <v>180</v>
      </c>
      <c r="B2" s="304"/>
      <c r="C2" s="304"/>
    </row>
    <row r="3" spans="1:3" ht="15">
      <c r="A3" s="4"/>
      <c r="B3" s="11"/>
      <c r="C3" s="11"/>
    </row>
    <row r="4" spans="1:3" ht="15">
      <c r="A4" s="226"/>
      <c r="B4" s="127"/>
      <c r="C4" s="127"/>
    </row>
    <row r="5" spans="1:3" ht="22.5" customHeight="1">
      <c r="A5" s="4"/>
      <c r="B5" s="11"/>
      <c r="C5" s="11"/>
    </row>
    <row r="6" spans="1:3" ht="19.5" customHeight="1" thickBot="1">
      <c r="A6" s="363" t="s">
        <v>181</v>
      </c>
      <c r="B6" s="363"/>
      <c r="C6" s="303"/>
    </row>
    <row r="7" spans="1:3" ht="43.5" customHeight="1" thickBot="1">
      <c r="A7" s="149" t="s">
        <v>182</v>
      </c>
      <c r="B7" s="227" t="s">
        <v>183</v>
      </c>
      <c r="C7" s="228" t="s">
        <v>184</v>
      </c>
    </row>
    <row r="8" spans="1:3" ht="25.5">
      <c r="A8" s="229">
        <v>327</v>
      </c>
      <c r="B8" s="230" t="s">
        <v>185</v>
      </c>
      <c r="C8" s="231" t="s">
        <v>186</v>
      </c>
    </row>
    <row r="9" spans="1:3" ht="25.5">
      <c r="A9" s="232">
        <v>328</v>
      </c>
      <c r="B9" s="230" t="s">
        <v>185</v>
      </c>
      <c r="C9" s="231" t="s">
        <v>187</v>
      </c>
    </row>
    <row r="10" spans="1:3" ht="31.5" customHeight="1">
      <c r="A10" s="15">
        <v>24</v>
      </c>
      <c r="B10" s="233" t="s">
        <v>188</v>
      </c>
      <c r="C10" s="231" t="s">
        <v>186</v>
      </c>
    </row>
    <row r="11" spans="1:3" ht="32.25" customHeight="1">
      <c r="A11" s="15" t="s">
        <v>189</v>
      </c>
      <c r="B11" s="230" t="s">
        <v>185</v>
      </c>
      <c r="C11" s="231" t="s">
        <v>186</v>
      </c>
    </row>
    <row r="12" spans="1:3" ht="25.5">
      <c r="A12" s="15">
        <v>353</v>
      </c>
      <c r="B12" s="230" t="s">
        <v>185</v>
      </c>
      <c r="C12" s="231" t="s">
        <v>186</v>
      </c>
    </row>
    <row r="13" spans="1:3" ht="25.5">
      <c r="A13" s="15" t="s">
        <v>190</v>
      </c>
      <c r="B13" s="230" t="s">
        <v>185</v>
      </c>
      <c r="C13" s="231" t="s">
        <v>187</v>
      </c>
    </row>
    <row r="14" spans="1:3" ht="25.5">
      <c r="A14" s="15">
        <v>329</v>
      </c>
      <c r="B14" s="230" t="s">
        <v>185</v>
      </c>
      <c r="C14" s="231" t="s">
        <v>187</v>
      </c>
    </row>
    <row r="15" spans="1:3" ht="19.5" customHeight="1">
      <c r="A15" s="234" t="s">
        <v>191</v>
      </c>
      <c r="B15" s="233" t="s">
        <v>192</v>
      </c>
      <c r="C15" s="231" t="s">
        <v>186</v>
      </c>
    </row>
    <row r="16" spans="1:3" ht="18.75" customHeight="1">
      <c r="A16" s="235" t="s">
        <v>193</v>
      </c>
      <c r="B16" s="233" t="s">
        <v>192</v>
      </c>
      <c r="C16" s="231" t="s">
        <v>187</v>
      </c>
    </row>
    <row r="17" spans="1:3" ht="25.5">
      <c r="A17" s="15" t="s">
        <v>194</v>
      </c>
      <c r="B17" s="230" t="s">
        <v>185</v>
      </c>
      <c r="C17" s="231" t="s">
        <v>187</v>
      </c>
    </row>
    <row r="18" spans="1:3" ht="30.75" customHeight="1">
      <c r="A18" s="15">
        <v>403</v>
      </c>
      <c r="B18" s="230" t="s">
        <v>195</v>
      </c>
      <c r="C18" s="231" t="s">
        <v>186</v>
      </c>
    </row>
    <row r="19" spans="1:3" ht="30.75" customHeight="1">
      <c r="A19" s="15">
        <v>404</v>
      </c>
      <c r="B19" s="230" t="s">
        <v>195</v>
      </c>
      <c r="C19" s="231" t="s">
        <v>187</v>
      </c>
    </row>
    <row r="20" spans="1:3" ht="30" customHeight="1">
      <c r="A20" s="15">
        <v>405</v>
      </c>
      <c r="B20" s="230" t="s">
        <v>195</v>
      </c>
      <c r="C20" s="231"/>
    </row>
    <row r="21" spans="1:3" ht="30" customHeight="1">
      <c r="A21" s="15">
        <v>406</v>
      </c>
      <c r="B21" s="230" t="s">
        <v>195</v>
      </c>
      <c r="C21" s="231"/>
    </row>
    <row r="22" spans="1:14" ht="30.75" customHeight="1">
      <c r="A22" s="15">
        <v>407</v>
      </c>
      <c r="B22" s="230" t="s">
        <v>195</v>
      </c>
      <c r="C22" s="231" t="s">
        <v>186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5">
        <v>20</v>
      </c>
      <c r="B23" s="233" t="s">
        <v>188</v>
      </c>
      <c r="C23" s="231" t="s">
        <v>186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29"/>
      <c r="B24" s="29"/>
      <c r="C24" s="2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23"/>
      <c r="B25" s="29"/>
      <c r="C25" s="2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9.5" customHeight="1">
      <c r="A26" s="236"/>
      <c r="B26" s="236"/>
      <c r="C26" s="23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32" ht="30.75" customHeight="1" thickBot="1">
      <c r="A27" s="363" t="s">
        <v>196</v>
      </c>
      <c r="B27" s="363"/>
      <c r="C27" s="363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237"/>
      <c r="AF27" s="237"/>
    </row>
    <row r="28" spans="1:32" ht="64.5" customHeight="1" thickBot="1">
      <c r="A28" s="238" t="s">
        <v>197</v>
      </c>
      <c r="B28" s="239" t="s">
        <v>198</v>
      </c>
      <c r="C28" s="240" t="s">
        <v>199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2"/>
      <c r="AF28" s="12"/>
    </row>
    <row r="29" spans="1:32" ht="19.5" customHeight="1" thickBot="1">
      <c r="A29" s="366" t="s">
        <v>191</v>
      </c>
      <c r="B29" s="241" t="s">
        <v>200</v>
      </c>
      <c r="C29" s="242" t="s">
        <v>169</v>
      </c>
      <c r="D29" s="23"/>
      <c r="E29" s="243"/>
      <c r="F29" s="12"/>
      <c r="G29" s="243"/>
      <c r="H29" s="12"/>
      <c r="I29" s="365"/>
      <c r="J29" s="23"/>
      <c r="K29" s="243"/>
      <c r="L29" s="12"/>
      <c r="M29" s="243"/>
      <c r="N29" s="12"/>
      <c r="O29" s="365"/>
      <c r="P29" s="23"/>
      <c r="Q29" s="243"/>
      <c r="R29" s="12"/>
      <c r="S29" s="243"/>
      <c r="T29" s="12"/>
      <c r="U29" s="365"/>
      <c r="V29" s="23"/>
      <c r="W29" s="243"/>
      <c r="X29" s="12"/>
      <c r="Y29" s="243"/>
      <c r="Z29" s="12"/>
      <c r="AA29" s="365"/>
      <c r="AB29" s="365"/>
      <c r="AC29" s="12"/>
      <c r="AD29" s="23"/>
      <c r="AE29" s="12"/>
      <c r="AF29" s="12"/>
    </row>
    <row r="30" spans="1:32" ht="19.5" customHeight="1" thickBot="1">
      <c r="A30" s="367"/>
      <c r="B30" s="244" t="s">
        <v>201</v>
      </c>
      <c r="C30" s="242" t="s">
        <v>169</v>
      </c>
      <c r="D30" s="23"/>
      <c r="E30" s="243"/>
      <c r="F30" s="12"/>
      <c r="G30" s="243"/>
      <c r="H30" s="12"/>
      <c r="I30" s="365"/>
      <c r="J30" s="23"/>
      <c r="K30" s="243"/>
      <c r="L30" s="12"/>
      <c r="M30" s="243"/>
      <c r="N30" s="12"/>
      <c r="O30" s="365"/>
      <c r="P30" s="23"/>
      <c r="Q30" s="243"/>
      <c r="R30" s="12"/>
      <c r="S30" s="243"/>
      <c r="T30" s="12"/>
      <c r="U30" s="365"/>
      <c r="V30" s="23"/>
      <c r="W30" s="243"/>
      <c r="X30" s="12"/>
      <c r="Y30" s="243"/>
      <c r="Z30" s="12"/>
      <c r="AA30" s="365"/>
      <c r="AB30" s="365"/>
      <c r="AC30" s="12"/>
      <c r="AD30" s="23"/>
      <c r="AE30" s="12"/>
      <c r="AF30" s="12"/>
    </row>
    <row r="31" spans="1:32" ht="19.5" customHeight="1" thickBot="1">
      <c r="A31" s="367"/>
      <c r="B31" s="162" t="s">
        <v>202</v>
      </c>
      <c r="C31" s="242" t="s">
        <v>169</v>
      </c>
      <c r="D31" s="23"/>
      <c r="E31" s="243"/>
      <c r="F31" s="245"/>
      <c r="G31" s="243"/>
      <c r="H31" s="12"/>
      <c r="I31" s="365"/>
      <c r="J31" s="23"/>
      <c r="K31" s="243"/>
      <c r="L31" s="245"/>
      <c r="M31" s="243"/>
      <c r="N31" s="12"/>
      <c r="O31" s="365"/>
      <c r="P31" s="23"/>
      <c r="Q31" s="243"/>
      <c r="R31" s="245"/>
      <c r="S31" s="243"/>
      <c r="T31" s="12"/>
      <c r="U31" s="365"/>
      <c r="V31" s="23"/>
      <c r="W31" s="243"/>
      <c r="X31" s="245"/>
      <c r="Y31" s="243"/>
      <c r="Z31" s="12"/>
      <c r="AA31" s="365"/>
      <c r="AB31" s="365"/>
      <c r="AC31" s="12"/>
      <c r="AD31" s="23"/>
      <c r="AE31" s="12"/>
      <c r="AF31" s="12"/>
    </row>
    <row r="32" spans="1:32" ht="19.5" customHeight="1" thickBot="1">
      <c r="A32" s="367"/>
      <c r="B32" s="162" t="s">
        <v>203</v>
      </c>
      <c r="C32" s="242" t="s">
        <v>169</v>
      </c>
      <c r="D32" s="23"/>
      <c r="E32" s="243"/>
      <c r="F32" s="245"/>
      <c r="G32" s="243"/>
      <c r="H32" s="12"/>
      <c r="I32" s="365"/>
      <c r="J32" s="23"/>
      <c r="K32" s="243"/>
      <c r="L32" s="245"/>
      <c r="M32" s="243"/>
      <c r="N32" s="12"/>
      <c r="O32" s="365"/>
      <c r="P32" s="23"/>
      <c r="Q32" s="243"/>
      <c r="R32" s="245"/>
      <c r="S32" s="243"/>
      <c r="T32" s="12"/>
      <c r="U32" s="365"/>
      <c r="V32" s="23"/>
      <c r="W32" s="243"/>
      <c r="X32" s="245"/>
      <c r="Y32" s="243"/>
      <c r="Z32" s="12"/>
      <c r="AA32" s="365"/>
      <c r="AB32" s="365"/>
      <c r="AC32" s="12"/>
      <c r="AD32" s="23"/>
      <c r="AE32" s="12"/>
      <c r="AF32" s="12"/>
    </row>
    <row r="33" spans="1:32" ht="19.5" customHeight="1" thickBot="1">
      <c r="A33" s="367"/>
      <c r="B33" s="162" t="s">
        <v>204</v>
      </c>
      <c r="C33" s="242" t="s">
        <v>169</v>
      </c>
      <c r="D33" s="23"/>
      <c r="E33" s="243"/>
      <c r="F33" s="245"/>
      <c r="G33" s="243"/>
      <c r="H33" s="12"/>
      <c r="I33" s="365"/>
      <c r="J33" s="23"/>
      <c r="K33" s="243"/>
      <c r="L33" s="245"/>
      <c r="M33" s="243"/>
      <c r="N33" s="12"/>
      <c r="O33" s="365"/>
      <c r="P33" s="23"/>
      <c r="Q33" s="243"/>
      <c r="R33" s="245"/>
      <c r="S33" s="243"/>
      <c r="T33" s="12"/>
      <c r="U33" s="365"/>
      <c r="V33" s="23"/>
      <c r="W33" s="243"/>
      <c r="X33" s="245"/>
      <c r="Y33" s="243"/>
      <c r="Z33" s="12"/>
      <c r="AA33" s="365"/>
      <c r="AB33" s="365"/>
      <c r="AC33" s="12"/>
      <c r="AD33" s="23"/>
      <c r="AE33" s="12"/>
      <c r="AF33" s="12"/>
    </row>
    <row r="34" spans="1:32" ht="19.5" customHeight="1" thickBot="1">
      <c r="A34" s="367"/>
      <c r="B34" s="162" t="s">
        <v>205</v>
      </c>
      <c r="C34" s="242" t="s">
        <v>169</v>
      </c>
      <c r="D34" s="23"/>
      <c r="E34" s="243"/>
      <c r="F34" s="245"/>
      <c r="G34" s="243"/>
      <c r="H34" s="12"/>
      <c r="I34" s="365"/>
      <c r="J34" s="23"/>
      <c r="K34" s="243"/>
      <c r="L34" s="245"/>
      <c r="M34" s="243"/>
      <c r="N34" s="12"/>
      <c r="O34" s="365"/>
      <c r="P34" s="23"/>
      <c r="Q34" s="243"/>
      <c r="R34" s="245"/>
      <c r="S34" s="243"/>
      <c r="T34" s="12"/>
      <c r="U34" s="365"/>
      <c r="V34" s="23"/>
      <c r="W34" s="243"/>
      <c r="X34" s="245"/>
      <c r="Y34" s="243"/>
      <c r="Z34" s="12"/>
      <c r="AA34" s="365"/>
      <c r="AB34" s="365"/>
      <c r="AC34" s="12"/>
      <c r="AD34" s="23"/>
      <c r="AE34" s="12"/>
      <c r="AF34" s="12"/>
    </row>
    <row r="35" spans="1:32" ht="19.5" customHeight="1" thickBot="1">
      <c r="A35" s="367"/>
      <c r="B35" s="162" t="s">
        <v>206</v>
      </c>
      <c r="C35" s="242" t="s">
        <v>169</v>
      </c>
      <c r="D35" s="23"/>
      <c r="E35" s="243"/>
      <c r="F35" s="245"/>
      <c r="G35" s="243"/>
      <c r="H35" s="12"/>
      <c r="I35" s="365"/>
      <c r="J35" s="23"/>
      <c r="K35" s="243"/>
      <c r="L35" s="245"/>
      <c r="M35" s="243"/>
      <c r="N35" s="12"/>
      <c r="O35" s="365"/>
      <c r="P35" s="23"/>
      <c r="Q35" s="243"/>
      <c r="R35" s="245"/>
      <c r="S35" s="243"/>
      <c r="T35" s="12"/>
      <c r="U35" s="365"/>
      <c r="V35" s="23"/>
      <c r="W35" s="243"/>
      <c r="X35" s="245"/>
      <c r="Y35" s="243"/>
      <c r="Z35" s="12"/>
      <c r="AA35" s="365"/>
      <c r="AB35" s="365"/>
      <c r="AC35" s="12"/>
      <c r="AD35" s="23"/>
      <c r="AE35" s="12"/>
      <c r="AF35" s="12"/>
    </row>
    <row r="36" spans="1:32" ht="19.5" customHeight="1" thickBot="1">
      <c r="A36" s="367"/>
      <c r="B36" s="162" t="s">
        <v>207</v>
      </c>
      <c r="C36" s="242" t="s">
        <v>169</v>
      </c>
      <c r="D36" s="23"/>
      <c r="E36" s="243"/>
      <c r="F36" s="245"/>
      <c r="G36" s="243"/>
      <c r="H36" s="12"/>
      <c r="I36" s="365"/>
      <c r="J36" s="23"/>
      <c r="K36" s="243"/>
      <c r="L36" s="245"/>
      <c r="M36" s="243"/>
      <c r="N36" s="12"/>
      <c r="O36" s="365"/>
      <c r="P36" s="23"/>
      <c r="Q36" s="243"/>
      <c r="R36" s="245"/>
      <c r="S36" s="243"/>
      <c r="T36" s="12"/>
      <c r="U36" s="365"/>
      <c r="V36" s="23"/>
      <c r="W36" s="243"/>
      <c r="X36" s="245"/>
      <c r="Y36" s="243"/>
      <c r="Z36" s="12"/>
      <c r="AA36" s="365"/>
      <c r="AB36" s="365"/>
      <c r="AC36" s="12"/>
      <c r="AD36" s="23"/>
      <c r="AE36" s="12"/>
      <c r="AF36" s="12"/>
    </row>
    <row r="37" spans="1:32" ht="19.5" customHeight="1" thickBot="1">
      <c r="A37" s="367"/>
      <c r="B37" s="162" t="s">
        <v>208</v>
      </c>
      <c r="C37" s="242" t="s">
        <v>169</v>
      </c>
      <c r="D37" s="23"/>
      <c r="E37" s="243"/>
      <c r="F37" s="245"/>
      <c r="G37" s="243"/>
      <c r="H37" s="12"/>
      <c r="I37" s="365"/>
      <c r="J37" s="23"/>
      <c r="K37" s="243"/>
      <c r="L37" s="245"/>
      <c r="M37" s="243"/>
      <c r="N37" s="12"/>
      <c r="O37" s="365"/>
      <c r="P37" s="23"/>
      <c r="Q37" s="243"/>
      <c r="R37" s="245"/>
      <c r="S37" s="243"/>
      <c r="T37" s="12"/>
      <c r="U37" s="365"/>
      <c r="V37" s="23"/>
      <c r="W37" s="243"/>
      <c r="X37" s="245"/>
      <c r="Y37" s="243"/>
      <c r="Z37" s="12"/>
      <c r="AA37" s="365"/>
      <c r="AB37" s="365"/>
      <c r="AC37" s="12"/>
      <c r="AD37" s="23"/>
      <c r="AE37" s="12"/>
      <c r="AF37" s="12"/>
    </row>
    <row r="38" spans="1:32" ht="19.5" customHeight="1" thickBot="1">
      <c r="A38" s="367"/>
      <c r="B38" s="162" t="s">
        <v>209</v>
      </c>
      <c r="C38" s="242" t="s">
        <v>169</v>
      </c>
      <c r="D38" s="23"/>
      <c r="E38" s="243"/>
      <c r="F38" s="245"/>
      <c r="G38" s="243"/>
      <c r="H38" s="12"/>
      <c r="I38" s="365"/>
      <c r="J38" s="23"/>
      <c r="K38" s="243"/>
      <c r="L38" s="245"/>
      <c r="M38" s="243"/>
      <c r="N38" s="12"/>
      <c r="O38" s="365"/>
      <c r="P38" s="23"/>
      <c r="Q38" s="243"/>
      <c r="R38" s="245"/>
      <c r="S38" s="243"/>
      <c r="T38" s="12"/>
      <c r="U38" s="365"/>
      <c r="V38" s="23"/>
      <c r="W38" s="243"/>
      <c r="X38" s="245"/>
      <c r="Y38" s="243"/>
      <c r="Z38" s="12"/>
      <c r="AA38" s="365"/>
      <c r="AB38" s="365"/>
      <c r="AC38" s="12"/>
      <c r="AD38" s="23"/>
      <c r="AE38" s="12"/>
      <c r="AF38" s="12"/>
    </row>
    <row r="39" spans="1:32" ht="19.5" customHeight="1" thickBot="1">
      <c r="A39" s="367"/>
      <c r="B39" s="162" t="s">
        <v>210</v>
      </c>
      <c r="C39" s="242" t="s">
        <v>169</v>
      </c>
      <c r="D39" s="23"/>
      <c r="E39" s="243"/>
      <c r="F39" s="245"/>
      <c r="G39" s="243"/>
      <c r="H39" s="12"/>
      <c r="I39" s="365"/>
      <c r="J39" s="23"/>
      <c r="K39" s="243"/>
      <c r="L39" s="245"/>
      <c r="M39" s="243"/>
      <c r="N39" s="12"/>
      <c r="O39" s="365"/>
      <c r="P39" s="23"/>
      <c r="Q39" s="243"/>
      <c r="R39" s="245"/>
      <c r="S39" s="243"/>
      <c r="T39" s="12"/>
      <c r="U39" s="365"/>
      <c r="V39" s="23"/>
      <c r="W39" s="243"/>
      <c r="X39" s="245"/>
      <c r="Y39" s="243"/>
      <c r="Z39" s="12"/>
      <c r="AA39" s="365"/>
      <c r="AB39" s="365"/>
      <c r="AC39" s="12"/>
      <c r="AD39" s="23"/>
      <c r="AE39" s="12"/>
      <c r="AF39" s="12"/>
    </row>
    <row r="40" spans="1:32" ht="19.5" customHeight="1" thickBot="1">
      <c r="A40" s="367"/>
      <c r="B40" s="162" t="s">
        <v>211</v>
      </c>
      <c r="C40" s="242" t="s">
        <v>169</v>
      </c>
      <c r="D40" s="23"/>
      <c r="E40" s="243"/>
      <c r="F40" s="245"/>
      <c r="G40" s="243"/>
      <c r="H40" s="12"/>
      <c r="I40" s="365"/>
      <c r="J40" s="23"/>
      <c r="K40" s="243"/>
      <c r="L40" s="245"/>
      <c r="M40" s="243"/>
      <c r="N40" s="12"/>
      <c r="O40" s="365"/>
      <c r="P40" s="23"/>
      <c r="Q40" s="243"/>
      <c r="R40" s="245"/>
      <c r="S40" s="243"/>
      <c r="T40" s="12"/>
      <c r="U40" s="365"/>
      <c r="V40" s="23"/>
      <c r="W40" s="243"/>
      <c r="X40" s="245"/>
      <c r="Y40" s="243"/>
      <c r="Z40" s="12"/>
      <c r="AA40" s="365"/>
      <c r="AB40" s="365"/>
      <c r="AC40" s="12"/>
      <c r="AD40" s="23"/>
      <c r="AE40" s="12"/>
      <c r="AF40" s="12"/>
    </row>
    <row r="41" spans="1:32" ht="19.5" customHeight="1" thickBot="1">
      <c r="A41" s="367"/>
      <c r="B41" s="162" t="s">
        <v>212</v>
      </c>
      <c r="C41" s="242" t="s">
        <v>169</v>
      </c>
      <c r="D41" s="23"/>
      <c r="E41" s="243"/>
      <c r="F41" s="245"/>
      <c r="G41" s="243"/>
      <c r="H41" s="12"/>
      <c r="I41" s="365"/>
      <c r="J41" s="23"/>
      <c r="K41" s="243"/>
      <c r="L41" s="245"/>
      <c r="M41" s="243"/>
      <c r="N41" s="12"/>
      <c r="O41" s="365"/>
      <c r="P41" s="23"/>
      <c r="Q41" s="243"/>
      <c r="R41" s="245"/>
      <c r="S41" s="243"/>
      <c r="T41" s="12"/>
      <c r="U41" s="365"/>
      <c r="V41" s="23"/>
      <c r="W41" s="243"/>
      <c r="X41" s="245"/>
      <c r="Y41" s="243"/>
      <c r="Z41" s="12"/>
      <c r="AA41" s="365"/>
      <c r="AB41" s="365"/>
      <c r="AC41" s="12"/>
      <c r="AD41" s="23"/>
      <c r="AE41" s="12"/>
      <c r="AF41" s="12"/>
    </row>
    <row r="42" spans="1:32" ht="19.5" customHeight="1" thickBot="1">
      <c r="A42" s="367"/>
      <c r="B42" s="162" t="s">
        <v>213</v>
      </c>
      <c r="C42" s="242" t="s">
        <v>169</v>
      </c>
      <c r="D42" s="23"/>
      <c r="E42" s="243"/>
      <c r="F42" s="245"/>
      <c r="G42" s="243"/>
      <c r="H42" s="12"/>
      <c r="I42" s="365"/>
      <c r="J42" s="23"/>
      <c r="K42" s="243"/>
      <c r="L42" s="245"/>
      <c r="M42" s="243"/>
      <c r="N42" s="12"/>
      <c r="O42" s="365"/>
      <c r="P42" s="23"/>
      <c r="Q42" s="243"/>
      <c r="R42" s="245"/>
      <c r="S42" s="243"/>
      <c r="T42" s="12"/>
      <c r="U42" s="365"/>
      <c r="V42" s="23"/>
      <c r="W42" s="243"/>
      <c r="X42" s="245"/>
      <c r="Y42" s="243"/>
      <c r="Z42" s="12"/>
      <c r="AA42" s="365"/>
      <c r="AB42" s="365"/>
      <c r="AC42" s="12"/>
      <c r="AD42" s="23"/>
      <c r="AE42" s="12"/>
      <c r="AF42" s="12"/>
    </row>
    <row r="43" spans="1:32" ht="19.5" customHeight="1" thickBot="1">
      <c r="A43" s="367"/>
      <c r="B43" s="162" t="s">
        <v>214</v>
      </c>
      <c r="C43" s="242" t="s">
        <v>169</v>
      </c>
      <c r="D43" s="23"/>
      <c r="E43" s="243"/>
      <c r="F43" s="245"/>
      <c r="G43" s="243"/>
      <c r="H43" s="12"/>
      <c r="I43" s="365"/>
      <c r="J43" s="23"/>
      <c r="K43" s="243"/>
      <c r="L43" s="245"/>
      <c r="M43" s="243"/>
      <c r="N43" s="12"/>
      <c r="O43" s="365"/>
      <c r="P43" s="23"/>
      <c r="Q43" s="243"/>
      <c r="R43" s="245"/>
      <c r="S43" s="243"/>
      <c r="T43" s="12"/>
      <c r="U43" s="365"/>
      <c r="V43" s="23"/>
      <c r="W43" s="243"/>
      <c r="X43" s="245"/>
      <c r="Y43" s="243"/>
      <c r="Z43" s="12"/>
      <c r="AA43" s="365"/>
      <c r="AB43" s="365"/>
      <c r="AC43" s="12"/>
      <c r="AD43" s="23"/>
      <c r="AE43" s="12"/>
      <c r="AF43" s="12"/>
    </row>
    <row r="44" spans="1:32" ht="19.5" customHeight="1" thickBot="1">
      <c r="A44" s="367"/>
      <c r="B44" s="162" t="s">
        <v>215</v>
      </c>
      <c r="C44" s="242" t="s">
        <v>169</v>
      </c>
      <c r="D44" s="23"/>
      <c r="E44" s="243"/>
      <c r="F44" s="245"/>
      <c r="G44" s="243"/>
      <c r="H44" s="12"/>
      <c r="I44" s="365"/>
      <c r="J44" s="23"/>
      <c r="K44" s="243"/>
      <c r="L44" s="245"/>
      <c r="M44" s="243"/>
      <c r="N44" s="12"/>
      <c r="O44" s="365"/>
      <c r="P44" s="23"/>
      <c r="Q44" s="243"/>
      <c r="R44" s="245"/>
      <c r="S44" s="243"/>
      <c r="T44" s="12"/>
      <c r="U44" s="365"/>
      <c r="V44" s="23"/>
      <c r="W44" s="243"/>
      <c r="X44" s="245"/>
      <c r="Y44" s="243"/>
      <c r="Z44" s="12"/>
      <c r="AA44" s="365"/>
      <c r="AB44" s="365"/>
      <c r="AC44" s="12"/>
      <c r="AD44" s="23"/>
      <c r="AE44" s="12"/>
      <c r="AF44" s="12"/>
    </row>
    <row r="45" spans="1:32" ht="19.5" customHeight="1" thickBot="1">
      <c r="A45" s="367"/>
      <c r="B45" s="162" t="s">
        <v>216</v>
      </c>
      <c r="C45" s="242" t="s">
        <v>169</v>
      </c>
      <c r="D45" s="23"/>
      <c r="E45" s="243"/>
      <c r="F45" s="245"/>
      <c r="G45" s="243"/>
      <c r="H45" s="12"/>
      <c r="I45" s="365"/>
      <c r="J45" s="23"/>
      <c r="K45" s="243"/>
      <c r="L45" s="245"/>
      <c r="M45" s="243"/>
      <c r="N45" s="12"/>
      <c r="O45" s="365"/>
      <c r="P45" s="23"/>
      <c r="Q45" s="243"/>
      <c r="R45" s="245"/>
      <c r="S45" s="243"/>
      <c r="T45" s="12"/>
      <c r="U45" s="365"/>
      <c r="V45" s="23"/>
      <c r="W45" s="243"/>
      <c r="X45" s="245"/>
      <c r="Y45" s="243"/>
      <c r="Z45" s="12"/>
      <c r="AA45" s="365"/>
      <c r="AB45" s="365"/>
      <c r="AC45" s="12"/>
      <c r="AD45" s="23"/>
      <c r="AE45" s="12"/>
      <c r="AF45" s="12"/>
    </row>
    <row r="46" spans="1:32" ht="24" customHeight="1" thickBot="1">
      <c r="A46" s="367"/>
      <c r="B46" s="162" t="s">
        <v>217</v>
      </c>
      <c r="C46" s="242" t="s">
        <v>169</v>
      </c>
      <c r="D46" s="23"/>
      <c r="E46" s="243"/>
      <c r="F46" s="245"/>
      <c r="G46" s="243"/>
      <c r="H46" s="12"/>
      <c r="I46" s="365"/>
      <c r="J46" s="23"/>
      <c r="K46" s="243"/>
      <c r="L46" s="245"/>
      <c r="M46" s="243"/>
      <c r="N46" s="12"/>
      <c r="O46" s="365"/>
      <c r="P46" s="23"/>
      <c r="Q46" s="243"/>
      <c r="R46" s="245"/>
      <c r="S46" s="243"/>
      <c r="T46" s="12"/>
      <c r="U46" s="365"/>
      <c r="V46" s="23"/>
      <c r="W46" s="243"/>
      <c r="X46" s="245"/>
      <c r="Y46" s="243"/>
      <c r="Z46" s="12"/>
      <c r="AA46" s="365"/>
      <c r="AB46" s="365"/>
      <c r="AC46" s="12"/>
      <c r="AD46" s="23"/>
      <c r="AE46" s="12"/>
      <c r="AF46" s="12"/>
    </row>
    <row r="47" spans="1:30" s="13" customFormat="1" ht="19.5" customHeight="1" thickBot="1">
      <c r="A47" s="368"/>
      <c r="B47" s="246" t="s">
        <v>218</v>
      </c>
      <c r="C47" s="242" t="s">
        <v>169</v>
      </c>
      <c r="D47" s="23"/>
      <c r="E47" s="243"/>
      <c r="F47" s="245"/>
      <c r="G47" s="243"/>
      <c r="H47" s="12"/>
      <c r="I47" s="365"/>
      <c r="J47" s="23"/>
      <c r="K47" s="243"/>
      <c r="L47" s="245"/>
      <c r="M47" s="243"/>
      <c r="N47" s="12"/>
      <c r="O47" s="365"/>
      <c r="P47" s="23"/>
      <c r="Q47" s="243"/>
      <c r="R47" s="245"/>
      <c r="S47" s="243"/>
      <c r="T47" s="12"/>
      <c r="U47" s="365"/>
      <c r="V47" s="23"/>
      <c r="W47" s="243"/>
      <c r="X47" s="245"/>
      <c r="Y47" s="243"/>
      <c r="Z47" s="12"/>
      <c r="AA47" s="365"/>
      <c r="AB47" s="365"/>
      <c r="AC47" s="12"/>
      <c r="AD47" s="23"/>
    </row>
    <row r="48" spans="1:30" s="13" customFormat="1" ht="19.5" customHeight="1" thickBot="1">
      <c r="A48" s="366" t="s">
        <v>193</v>
      </c>
      <c r="B48" s="241" t="s">
        <v>200</v>
      </c>
      <c r="C48" s="242" t="s">
        <v>169</v>
      </c>
      <c r="D48" s="23"/>
      <c r="E48" s="243"/>
      <c r="F48" s="12"/>
      <c r="G48" s="243"/>
      <c r="H48" s="12"/>
      <c r="I48" s="365"/>
      <c r="J48" s="23"/>
      <c r="K48" s="243"/>
      <c r="L48" s="12"/>
      <c r="M48" s="243"/>
      <c r="N48" s="12"/>
      <c r="O48" s="365"/>
      <c r="P48" s="23"/>
      <c r="Q48" s="243"/>
      <c r="R48" s="12"/>
      <c r="S48" s="243"/>
      <c r="T48" s="12"/>
      <c r="U48" s="365"/>
      <c r="V48" s="23"/>
      <c r="W48" s="243"/>
      <c r="X48" s="12"/>
      <c r="Y48" s="243"/>
      <c r="Z48" s="12"/>
      <c r="AA48" s="365"/>
      <c r="AB48" s="365"/>
      <c r="AC48" s="12"/>
      <c r="AD48" s="23"/>
    </row>
    <row r="49" spans="1:30" s="13" customFormat="1" ht="19.5" customHeight="1" thickBot="1">
      <c r="A49" s="367"/>
      <c r="B49" s="244" t="s">
        <v>201</v>
      </c>
      <c r="C49" s="242" t="s">
        <v>169</v>
      </c>
      <c r="D49" s="23"/>
      <c r="E49" s="243"/>
      <c r="F49" s="12"/>
      <c r="G49" s="243"/>
      <c r="H49" s="12"/>
      <c r="I49" s="365"/>
      <c r="J49" s="23"/>
      <c r="K49" s="243"/>
      <c r="L49" s="12"/>
      <c r="M49" s="243"/>
      <c r="N49" s="12"/>
      <c r="O49" s="365"/>
      <c r="P49" s="23"/>
      <c r="Q49" s="243"/>
      <c r="R49" s="12"/>
      <c r="S49" s="243"/>
      <c r="T49" s="12"/>
      <c r="U49" s="365"/>
      <c r="V49" s="23"/>
      <c r="W49" s="243"/>
      <c r="X49" s="12"/>
      <c r="Y49" s="243"/>
      <c r="Z49" s="12"/>
      <c r="AA49" s="365"/>
      <c r="AB49" s="365"/>
      <c r="AC49" s="12"/>
      <c r="AD49" s="23"/>
    </row>
    <row r="50" spans="1:30" s="13" customFormat="1" ht="19.5" customHeight="1" thickBot="1">
      <c r="A50" s="367"/>
      <c r="B50" s="162" t="s">
        <v>202</v>
      </c>
      <c r="C50" s="242" t="s">
        <v>169</v>
      </c>
      <c r="D50" s="23"/>
      <c r="E50" s="243"/>
      <c r="F50" s="245"/>
      <c r="G50" s="243"/>
      <c r="H50" s="12"/>
      <c r="I50" s="365"/>
      <c r="J50" s="23"/>
      <c r="K50" s="243"/>
      <c r="L50" s="245"/>
      <c r="M50" s="243"/>
      <c r="N50" s="12"/>
      <c r="O50" s="365"/>
      <c r="P50" s="23"/>
      <c r="Q50" s="243"/>
      <c r="R50" s="245"/>
      <c r="S50" s="243"/>
      <c r="T50" s="12"/>
      <c r="U50" s="365"/>
      <c r="V50" s="23"/>
      <c r="W50" s="243"/>
      <c r="X50" s="245"/>
      <c r="Y50" s="243"/>
      <c r="Z50" s="12"/>
      <c r="AA50" s="365"/>
      <c r="AB50" s="365"/>
      <c r="AC50" s="12"/>
      <c r="AD50" s="23"/>
    </row>
    <row r="51" spans="1:30" s="13" customFormat="1" ht="19.5" customHeight="1" thickBot="1">
      <c r="A51" s="367"/>
      <c r="B51" s="162" t="s">
        <v>203</v>
      </c>
      <c r="C51" s="242" t="s">
        <v>169</v>
      </c>
      <c r="D51" s="23"/>
      <c r="E51" s="243"/>
      <c r="F51" s="245"/>
      <c r="G51" s="243"/>
      <c r="H51" s="12"/>
      <c r="I51" s="365"/>
      <c r="J51" s="23"/>
      <c r="K51" s="243"/>
      <c r="L51" s="245"/>
      <c r="M51" s="243"/>
      <c r="N51" s="12"/>
      <c r="O51" s="365"/>
      <c r="P51" s="23"/>
      <c r="Q51" s="243"/>
      <c r="R51" s="245"/>
      <c r="S51" s="243"/>
      <c r="T51" s="12"/>
      <c r="U51" s="365"/>
      <c r="V51" s="23"/>
      <c r="W51" s="243"/>
      <c r="X51" s="245"/>
      <c r="Y51" s="243"/>
      <c r="Z51" s="12"/>
      <c r="AA51" s="365"/>
      <c r="AB51" s="365"/>
      <c r="AC51" s="12"/>
      <c r="AD51" s="23"/>
    </row>
    <row r="52" spans="1:30" s="13" customFormat="1" ht="19.5" customHeight="1" thickBot="1">
      <c r="A52" s="367"/>
      <c r="B52" s="162" t="s">
        <v>204</v>
      </c>
      <c r="C52" s="242" t="s">
        <v>169</v>
      </c>
      <c r="D52" s="23"/>
      <c r="E52" s="243"/>
      <c r="F52" s="245"/>
      <c r="G52" s="243"/>
      <c r="H52" s="12"/>
      <c r="I52" s="365"/>
      <c r="J52" s="23"/>
      <c r="K52" s="243"/>
      <c r="L52" s="245"/>
      <c r="M52" s="243"/>
      <c r="N52" s="12"/>
      <c r="O52" s="365"/>
      <c r="P52" s="23"/>
      <c r="Q52" s="243"/>
      <c r="R52" s="245"/>
      <c r="S52" s="243"/>
      <c r="T52" s="12"/>
      <c r="U52" s="365"/>
      <c r="V52" s="23"/>
      <c r="W52" s="243"/>
      <c r="X52" s="245"/>
      <c r="Y52" s="243"/>
      <c r="Z52" s="12"/>
      <c r="AA52" s="365"/>
      <c r="AB52" s="365"/>
      <c r="AC52" s="12"/>
      <c r="AD52" s="23"/>
    </row>
    <row r="53" spans="1:30" s="13" customFormat="1" ht="19.5" customHeight="1" thickBot="1">
      <c r="A53" s="367"/>
      <c r="B53" s="162" t="s">
        <v>205</v>
      </c>
      <c r="C53" s="242" t="s">
        <v>169</v>
      </c>
      <c r="D53" s="23"/>
      <c r="E53" s="243"/>
      <c r="F53" s="245"/>
      <c r="G53" s="243"/>
      <c r="H53" s="12"/>
      <c r="I53" s="365"/>
      <c r="J53" s="23"/>
      <c r="K53" s="243"/>
      <c r="L53" s="245"/>
      <c r="M53" s="243"/>
      <c r="N53" s="12"/>
      <c r="O53" s="365"/>
      <c r="P53" s="23"/>
      <c r="Q53" s="243"/>
      <c r="R53" s="245"/>
      <c r="S53" s="243"/>
      <c r="T53" s="12"/>
      <c r="U53" s="365"/>
      <c r="V53" s="23"/>
      <c r="W53" s="243"/>
      <c r="X53" s="245"/>
      <c r="Y53" s="243"/>
      <c r="Z53" s="12"/>
      <c r="AA53" s="365"/>
      <c r="AB53" s="365"/>
      <c r="AC53" s="12"/>
      <c r="AD53" s="23"/>
    </row>
    <row r="54" spans="1:30" s="13" customFormat="1" ht="19.5" customHeight="1" thickBot="1">
      <c r="A54" s="367"/>
      <c r="B54" s="162" t="s">
        <v>206</v>
      </c>
      <c r="C54" s="242" t="s">
        <v>169</v>
      </c>
      <c r="D54" s="23"/>
      <c r="E54" s="243"/>
      <c r="F54" s="245"/>
      <c r="G54" s="243"/>
      <c r="H54" s="12"/>
      <c r="I54" s="365"/>
      <c r="J54" s="23"/>
      <c r="K54" s="243"/>
      <c r="L54" s="245"/>
      <c r="M54" s="243"/>
      <c r="N54" s="12"/>
      <c r="O54" s="365"/>
      <c r="P54" s="23"/>
      <c r="Q54" s="243"/>
      <c r="R54" s="245"/>
      <c r="S54" s="243"/>
      <c r="T54" s="12"/>
      <c r="U54" s="365"/>
      <c r="V54" s="23"/>
      <c r="W54" s="243"/>
      <c r="X54" s="245"/>
      <c r="Y54" s="243"/>
      <c r="Z54" s="12"/>
      <c r="AA54" s="365"/>
      <c r="AB54" s="365"/>
      <c r="AC54" s="12"/>
      <c r="AD54" s="23"/>
    </row>
    <row r="55" spans="1:30" s="13" customFormat="1" ht="19.5" customHeight="1" thickBot="1">
      <c r="A55" s="367"/>
      <c r="B55" s="162" t="s">
        <v>207</v>
      </c>
      <c r="C55" s="242" t="s">
        <v>169</v>
      </c>
      <c r="D55" s="23"/>
      <c r="E55" s="243"/>
      <c r="F55" s="245"/>
      <c r="G55" s="243"/>
      <c r="H55" s="12"/>
      <c r="I55" s="365"/>
      <c r="J55" s="23"/>
      <c r="K55" s="243"/>
      <c r="L55" s="245"/>
      <c r="M55" s="243"/>
      <c r="N55" s="12"/>
      <c r="O55" s="365"/>
      <c r="P55" s="23"/>
      <c r="Q55" s="243"/>
      <c r="R55" s="245"/>
      <c r="S55" s="243"/>
      <c r="T55" s="12"/>
      <c r="U55" s="365"/>
      <c r="V55" s="23"/>
      <c r="W55" s="243"/>
      <c r="X55" s="245"/>
      <c r="Y55" s="243"/>
      <c r="Z55" s="12"/>
      <c r="AA55" s="365"/>
      <c r="AB55" s="365"/>
      <c r="AC55" s="12"/>
      <c r="AD55" s="23"/>
    </row>
    <row r="56" spans="1:30" s="13" customFormat="1" ht="19.5" customHeight="1" thickBot="1">
      <c r="A56" s="367"/>
      <c r="B56" s="162" t="s">
        <v>208</v>
      </c>
      <c r="C56" s="242" t="s">
        <v>169</v>
      </c>
      <c r="D56" s="23"/>
      <c r="E56" s="243"/>
      <c r="F56" s="245"/>
      <c r="G56" s="243"/>
      <c r="H56" s="12"/>
      <c r="I56" s="365"/>
      <c r="J56" s="23"/>
      <c r="K56" s="243"/>
      <c r="L56" s="245"/>
      <c r="M56" s="243"/>
      <c r="N56" s="12"/>
      <c r="O56" s="365"/>
      <c r="P56" s="23"/>
      <c r="Q56" s="243"/>
      <c r="R56" s="245"/>
      <c r="S56" s="243"/>
      <c r="T56" s="12"/>
      <c r="U56" s="365"/>
      <c r="V56" s="23"/>
      <c r="W56" s="243"/>
      <c r="X56" s="245"/>
      <c r="Y56" s="243"/>
      <c r="Z56" s="12"/>
      <c r="AA56" s="365"/>
      <c r="AB56" s="365"/>
      <c r="AC56" s="12"/>
      <c r="AD56" s="23"/>
    </row>
    <row r="57" spans="1:30" s="13" customFormat="1" ht="19.5" customHeight="1" thickBot="1">
      <c r="A57" s="367"/>
      <c r="B57" s="162" t="s">
        <v>209</v>
      </c>
      <c r="C57" s="242" t="s">
        <v>169</v>
      </c>
      <c r="D57" s="23"/>
      <c r="E57" s="243"/>
      <c r="F57" s="245"/>
      <c r="G57" s="243"/>
      <c r="H57" s="12"/>
      <c r="I57" s="365"/>
      <c r="J57" s="23"/>
      <c r="K57" s="243"/>
      <c r="L57" s="245"/>
      <c r="M57" s="243"/>
      <c r="N57" s="12"/>
      <c r="O57" s="365"/>
      <c r="P57" s="23"/>
      <c r="Q57" s="243"/>
      <c r="R57" s="245"/>
      <c r="S57" s="243"/>
      <c r="T57" s="12"/>
      <c r="U57" s="365"/>
      <c r="V57" s="23"/>
      <c r="W57" s="243"/>
      <c r="X57" s="245"/>
      <c r="Y57" s="243"/>
      <c r="Z57" s="12"/>
      <c r="AA57" s="365"/>
      <c r="AB57" s="365"/>
      <c r="AC57" s="12"/>
      <c r="AD57" s="23"/>
    </row>
    <row r="58" spans="1:30" s="13" customFormat="1" ht="19.5" customHeight="1" thickBot="1">
      <c r="A58" s="367"/>
      <c r="B58" s="162" t="s">
        <v>210</v>
      </c>
      <c r="C58" s="242" t="s">
        <v>169</v>
      </c>
      <c r="D58" s="23"/>
      <c r="E58" s="243"/>
      <c r="F58" s="245"/>
      <c r="G58" s="243"/>
      <c r="H58" s="12"/>
      <c r="I58" s="365"/>
      <c r="J58" s="23"/>
      <c r="K58" s="243"/>
      <c r="L58" s="245"/>
      <c r="M58" s="243"/>
      <c r="N58" s="12"/>
      <c r="O58" s="365"/>
      <c r="P58" s="23"/>
      <c r="Q58" s="243"/>
      <c r="R58" s="245"/>
      <c r="S58" s="243"/>
      <c r="T58" s="12"/>
      <c r="U58" s="365"/>
      <c r="V58" s="23"/>
      <c r="W58" s="243"/>
      <c r="X58" s="245"/>
      <c r="Y58" s="243"/>
      <c r="Z58" s="12"/>
      <c r="AA58" s="365"/>
      <c r="AB58" s="365"/>
      <c r="AC58" s="12"/>
      <c r="AD58" s="23"/>
    </row>
    <row r="59" spans="1:30" s="13" customFormat="1" ht="19.5" customHeight="1" thickBot="1">
      <c r="A59" s="367"/>
      <c r="B59" s="162" t="s">
        <v>211</v>
      </c>
      <c r="C59" s="242" t="s">
        <v>169</v>
      </c>
      <c r="D59" s="23"/>
      <c r="E59" s="243"/>
      <c r="F59" s="245"/>
      <c r="G59" s="243"/>
      <c r="H59" s="12"/>
      <c r="I59" s="365"/>
      <c r="J59" s="23"/>
      <c r="K59" s="243"/>
      <c r="L59" s="245"/>
      <c r="M59" s="243"/>
      <c r="N59" s="12"/>
      <c r="O59" s="365"/>
      <c r="P59" s="23"/>
      <c r="Q59" s="243"/>
      <c r="R59" s="245"/>
      <c r="S59" s="243"/>
      <c r="T59" s="12"/>
      <c r="U59" s="365"/>
      <c r="V59" s="23"/>
      <c r="W59" s="243"/>
      <c r="X59" s="245"/>
      <c r="Y59" s="243"/>
      <c r="Z59" s="12"/>
      <c r="AA59" s="365"/>
      <c r="AB59" s="365"/>
      <c r="AC59" s="12"/>
      <c r="AD59" s="23"/>
    </row>
    <row r="60" spans="1:30" s="13" customFormat="1" ht="19.5" customHeight="1" thickBot="1">
      <c r="A60" s="367"/>
      <c r="B60" s="162" t="s">
        <v>212</v>
      </c>
      <c r="C60" s="242" t="s">
        <v>169</v>
      </c>
      <c r="D60" s="23"/>
      <c r="E60" s="243"/>
      <c r="F60" s="245"/>
      <c r="G60" s="243"/>
      <c r="H60" s="12"/>
      <c r="I60" s="365"/>
      <c r="J60" s="23"/>
      <c r="K60" s="243"/>
      <c r="L60" s="245"/>
      <c r="M60" s="243"/>
      <c r="N60" s="12"/>
      <c r="O60" s="365"/>
      <c r="P60" s="23"/>
      <c r="Q60" s="243"/>
      <c r="R60" s="245"/>
      <c r="S60" s="243"/>
      <c r="T60" s="12"/>
      <c r="U60" s="365"/>
      <c r="V60" s="23"/>
      <c r="W60" s="243"/>
      <c r="X60" s="245"/>
      <c r="Y60" s="243"/>
      <c r="Z60" s="12"/>
      <c r="AA60" s="365"/>
      <c r="AB60" s="365"/>
      <c r="AC60" s="12"/>
      <c r="AD60" s="23"/>
    </row>
    <row r="61" spans="1:30" s="13" customFormat="1" ht="19.5" customHeight="1" thickBot="1">
      <c r="A61" s="367"/>
      <c r="B61" s="162" t="s">
        <v>213</v>
      </c>
      <c r="C61" s="242" t="s">
        <v>169</v>
      </c>
      <c r="D61" s="23"/>
      <c r="E61" s="243"/>
      <c r="F61" s="245"/>
      <c r="G61" s="243"/>
      <c r="H61" s="12"/>
      <c r="I61" s="365"/>
      <c r="J61" s="23"/>
      <c r="K61" s="243"/>
      <c r="L61" s="245"/>
      <c r="M61" s="243"/>
      <c r="N61" s="12"/>
      <c r="O61" s="365"/>
      <c r="P61" s="23"/>
      <c r="Q61" s="243"/>
      <c r="R61" s="245"/>
      <c r="S61" s="243"/>
      <c r="T61" s="12"/>
      <c r="U61" s="365"/>
      <c r="V61" s="23"/>
      <c r="W61" s="243"/>
      <c r="X61" s="245"/>
      <c r="Y61" s="243"/>
      <c r="Z61" s="12"/>
      <c r="AA61" s="365"/>
      <c r="AB61" s="365"/>
      <c r="AC61" s="12"/>
      <c r="AD61" s="23"/>
    </row>
    <row r="62" spans="1:30" s="13" customFormat="1" ht="19.5" customHeight="1" thickBot="1">
      <c r="A62" s="367"/>
      <c r="B62" s="162" t="s">
        <v>214</v>
      </c>
      <c r="C62" s="242" t="s">
        <v>169</v>
      </c>
      <c r="D62" s="23"/>
      <c r="E62" s="243"/>
      <c r="F62" s="245"/>
      <c r="G62" s="243"/>
      <c r="H62" s="12"/>
      <c r="I62" s="365"/>
      <c r="J62" s="23"/>
      <c r="K62" s="243"/>
      <c r="L62" s="245"/>
      <c r="M62" s="243"/>
      <c r="N62" s="12"/>
      <c r="O62" s="365"/>
      <c r="P62" s="23"/>
      <c r="Q62" s="243"/>
      <c r="R62" s="245"/>
      <c r="S62" s="243"/>
      <c r="T62" s="12"/>
      <c r="U62" s="365"/>
      <c r="V62" s="23"/>
      <c r="W62" s="243"/>
      <c r="X62" s="245"/>
      <c r="Y62" s="243"/>
      <c r="Z62" s="12"/>
      <c r="AA62" s="365"/>
      <c r="AB62" s="365"/>
      <c r="AC62" s="12"/>
      <c r="AD62" s="23"/>
    </row>
    <row r="63" spans="1:30" s="13" customFormat="1" ht="19.5" customHeight="1" thickBot="1">
      <c r="A63" s="367"/>
      <c r="B63" s="162" t="s">
        <v>215</v>
      </c>
      <c r="C63" s="242" t="s">
        <v>169</v>
      </c>
      <c r="D63" s="23"/>
      <c r="E63" s="243"/>
      <c r="F63" s="245"/>
      <c r="G63" s="243"/>
      <c r="H63" s="12"/>
      <c r="I63" s="365"/>
      <c r="J63" s="23"/>
      <c r="K63" s="243"/>
      <c r="L63" s="245"/>
      <c r="M63" s="243"/>
      <c r="N63" s="12"/>
      <c r="O63" s="365"/>
      <c r="P63" s="23"/>
      <c r="Q63" s="243"/>
      <c r="R63" s="245"/>
      <c r="S63" s="243"/>
      <c r="T63" s="12"/>
      <c r="U63" s="365"/>
      <c r="V63" s="23"/>
      <c r="W63" s="243"/>
      <c r="X63" s="245"/>
      <c r="Y63" s="243"/>
      <c r="Z63" s="12"/>
      <c r="AA63" s="365"/>
      <c r="AB63" s="365"/>
      <c r="AC63" s="12"/>
      <c r="AD63" s="23"/>
    </row>
    <row r="64" spans="1:30" s="13" customFormat="1" ht="19.5" customHeight="1" thickBot="1">
      <c r="A64" s="367"/>
      <c r="B64" s="162" t="s">
        <v>216</v>
      </c>
      <c r="C64" s="242" t="s">
        <v>169</v>
      </c>
      <c r="D64" s="23"/>
      <c r="E64" s="243"/>
      <c r="F64" s="245"/>
      <c r="G64" s="243"/>
      <c r="H64" s="12"/>
      <c r="I64" s="365"/>
      <c r="J64" s="23"/>
      <c r="K64" s="243"/>
      <c r="L64" s="245"/>
      <c r="M64" s="243"/>
      <c r="N64" s="12"/>
      <c r="O64" s="365"/>
      <c r="P64" s="23"/>
      <c r="Q64" s="243"/>
      <c r="R64" s="245"/>
      <c r="S64" s="243"/>
      <c r="T64" s="12"/>
      <c r="U64" s="365"/>
      <c r="V64" s="23"/>
      <c r="W64" s="243"/>
      <c r="X64" s="245"/>
      <c r="Y64" s="243"/>
      <c r="Z64" s="12"/>
      <c r="AA64" s="365"/>
      <c r="AB64" s="365"/>
      <c r="AC64" s="12"/>
      <c r="AD64" s="23"/>
    </row>
    <row r="65" spans="1:30" s="13" customFormat="1" ht="19.5" customHeight="1" thickBot="1">
      <c r="A65" s="367"/>
      <c r="B65" s="162" t="s">
        <v>217</v>
      </c>
      <c r="C65" s="242" t="s">
        <v>169</v>
      </c>
      <c r="D65" s="23"/>
      <c r="E65" s="243"/>
      <c r="F65" s="245"/>
      <c r="G65" s="243"/>
      <c r="H65" s="12"/>
      <c r="I65" s="365"/>
      <c r="J65" s="23"/>
      <c r="K65" s="243"/>
      <c r="L65" s="245"/>
      <c r="M65" s="243"/>
      <c r="N65" s="12"/>
      <c r="O65" s="365"/>
      <c r="P65" s="23"/>
      <c r="Q65" s="243"/>
      <c r="R65" s="245"/>
      <c r="S65" s="243"/>
      <c r="T65" s="12"/>
      <c r="U65" s="365"/>
      <c r="V65" s="23"/>
      <c r="W65" s="243"/>
      <c r="X65" s="245"/>
      <c r="Y65" s="243"/>
      <c r="Z65" s="12"/>
      <c r="AA65" s="365"/>
      <c r="AB65" s="365"/>
      <c r="AC65" s="12"/>
      <c r="AD65" s="23"/>
    </row>
    <row r="66" spans="1:30" s="13" customFormat="1" ht="19.5" customHeight="1" thickBot="1">
      <c r="A66" s="368"/>
      <c r="B66" s="246" t="s">
        <v>218</v>
      </c>
      <c r="C66" s="242" t="s">
        <v>169</v>
      </c>
      <c r="D66" s="23"/>
      <c r="E66" s="243"/>
      <c r="F66" s="245"/>
      <c r="G66" s="243"/>
      <c r="H66" s="12"/>
      <c r="I66" s="365"/>
      <c r="J66" s="23"/>
      <c r="K66" s="243"/>
      <c r="L66" s="245"/>
      <c r="M66" s="243"/>
      <c r="N66" s="12"/>
      <c r="O66" s="365"/>
      <c r="P66" s="23"/>
      <c r="Q66" s="243"/>
      <c r="R66" s="245"/>
      <c r="S66" s="243"/>
      <c r="T66" s="12"/>
      <c r="U66" s="365"/>
      <c r="V66" s="23"/>
      <c r="W66" s="243"/>
      <c r="X66" s="245"/>
      <c r="Y66" s="243"/>
      <c r="Z66" s="12"/>
      <c r="AA66" s="365"/>
      <c r="AB66" s="365"/>
      <c r="AC66" s="12"/>
      <c r="AD66" s="23"/>
    </row>
    <row r="67" spans="1:26" s="13" customFormat="1" ht="19.5" customHeight="1">
      <c r="A67" s="135"/>
      <c r="B67" s="243"/>
      <c r="C67" s="23"/>
      <c r="D67" s="12"/>
      <c r="E67" s="243"/>
      <c r="F67" s="245"/>
      <c r="G67" s="243"/>
      <c r="H67" s="12"/>
      <c r="I67" s="247"/>
      <c r="J67" s="12"/>
      <c r="K67" s="243"/>
      <c r="L67" s="245"/>
      <c r="M67" s="243"/>
      <c r="N67" s="12"/>
      <c r="O67" s="247"/>
      <c r="P67" s="12"/>
      <c r="Q67" s="243"/>
      <c r="R67" s="245"/>
      <c r="S67" s="243"/>
      <c r="T67" s="12"/>
      <c r="U67" s="247"/>
      <c r="V67" s="12"/>
      <c r="W67" s="243"/>
      <c r="X67" s="245"/>
      <c r="Y67" s="243"/>
      <c r="Z67" s="12"/>
    </row>
    <row r="68" spans="1:26" ht="19.5" customHeight="1">
      <c r="A68" s="135"/>
      <c r="B68" s="243"/>
      <c r="C68" s="23"/>
      <c r="D68" s="12"/>
      <c r="E68" s="243"/>
      <c r="F68" s="12"/>
      <c r="G68" s="243"/>
      <c r="H68" s="12"/>
      <c r="I68" s="147"/>
      <c r="J68" s="12"/>
      <c r="K68" s="243"/>
      <c r="L68" s="12"/>
      <c r="M68" s="243"/>
      <c r="N68" s="12"/>
      <c r="O68" s="147"/>
      <c r="P68" s="12"/>
      <c r="Q68" s="243"/>
      <c r="R68" s="12"/>
      <c r="S68" s="243"/>
      <c r="T68" s="12"/>
      <c r="U68" s="147"/>
      <c r="V68" s="12"/>
      <c r="W68" s="243"/>
      <c r="X68" s="12"/>
      <c r="Y68" s="243"/>
      <c r="Z68" s="12"/>
    </row>
    <row r="69" spans="1:32" ht="19.5" customHeight="1" thickBot="1">
      <c r="A69" s="363" t="s">
        <v>219</v>
      </c>
      <c r="B69" s="363"/>
      <c r="C69" s="363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237"/>
      <c r="AF69" s="237"/>
    </row>
    <row r="70" spans="1:32" ht="62.25" customHeight="1" thickBot="1">
      <c r="A70" s="238" t="s">
        <v>197</v>
      </c>
      <c r="B70" s="239" t="s">
        <v>220</v>
      </c>
      <c r="C70" s="240" t="s">
        <v>199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12"/>
      <c r="AF70" s="12"/>
    </row>
    <row r="71" spans="1:32" ht="19.5" customHeight="1" thickBot="1">
      <c r="A71" s="366">
        <v>329</v>
      </c>
      <c r="B71" s="241" t="s">
        <v>200</v>
      </c>
      <c r="C71" s="242" t="s">
        <v>169</v>
      </c>
      <c r="D71" s="23"/>
      <c r="E71" s="243"/>
      <c r="F71" s="12"/>
      <c r="G71" s="243"/>
      <c r="H71" s="12"/>
      <c r="I71" s="369"/>
      <c r="J71" s="23"/>
      <c r="K71" s="243"/>
      <c r="L71" s="12"/>
      <c r="M71" s="243"/>
      <c r="N71" s="12"/>
      <c r="O71" s="365"/>
      <c r="P71" s="23"/>
      <c r="Q71" s="243"/>
      <c r="R71" s="12"/>
      <c r="S71" s="243"/>
      <c r="T71" s="12"/>
      <c r="U71" s="365"/>
      <c r="V71" s="23"/>
      <c r="W71" s="243"/>
      <c r="X71" s="12"/>
      <c r="Y71" s="243"/>
      <c r="Z71" s="12"/>
      <c r="AA71" s="365"/>
      <c r="AB71" s="365"/>
      <c r="AC71" s="12"/>
      <c r="AD71" s="23"/>
      <c r="AE71" s="12"/>
      <c r="AF71" s="12"/>
    </row>
    <row r="72" spans="1:32" ht="19.5" customHeight="1" thickBot="1">
      <c r="A72" s="367"/>
      <c r="B72" s="244" t="s">
        <v>221</v>
      </c>
      <c r="C72" s="242" t="s">
        <v>169</v>
      </c>
      <c r="D72" s="23"/>
      <c r="E72" s="243"/>
      <c r="F72" s="12"/>
      <c r="G72" s="243"/>
      <c r="H72" s="12"/>
      <c r="I72" s="369"/>
      <c r="J72" s="23"/>
      <c r="K72" s="243"/>
      <c r="L72" s="12"/>
      <c r="M72" s="243"/>
      <c r="N72" s="12"/>
      <c r="O72" s="365"/>
      <c r="P72" s="23"/>
      <c r="Q72" s="243"/>
      <c r="R72" s="12"/>
      <c r="S72" s="243"/>
      <c r="T72" s="12"/>
      <c r="U72" s="365"/>
      <c r="V72" s="23"/>
      <c r="W72" s="243"/>
      <c r="X72" s="12"/>
      <c r="Y72" s="243"/>
      <c r="Z72" s="12"/>
      <c r="AA72" s="365"/>
      <c r="AB72" s="365"/>
      <c r="AC72" s="12"/>
      <c r="AD72" s="23"/>
      <c r="AE72" s="12"/>
      <c r="AF72" s="12"/>
    </row>
    <row r="73" spans="1:32" ht="19.5" customHeight="1" thickBot="1">
      <c r="A73" s="367"/>
      <c r="B73" s="162" t="s">
        <v>222</v>
      </c>
      <c r="C73" s="242" t="s">
        <v>169</v>
      </c>
      <c r="D73" s="23"/>
      <c r="E73" s="243"/>
      <c r="F73" s="245"/>
      <c r="G73" s="243"/>
      <c r="H73" s="12"/>
      <c r="I73" s="369"/>
      <c r="J73" s="23"/>
      <c r="K73" s="243"/>
      <c r="L73" s="245"/>
      <c r="M73" s="243"/>
      <c r="N73" s="12"/>
      <c r="O73" s="365"/>
      <c r="P73" s="23"/>
      <c r="Q73" s="243"/>
      <c r="R73" s="245"/>
      <c r="S73" s="243"/>
      <c r="T73" s="12"/>
      <c r="U73" s="365"/>
      <c r="V73" s="23"/>
      <c r="W73" s="243"/>
      <c r="X73" s="245"/>
      <c r="Y73" s="243"/>
      <c r="Z73" s="12"/>
      <c r="AA73" s="365"/>
      <c r="AB73" s="365"/>
      <c r="AC73" s="12"/>
      <c r="AD73" s="23"/>
      <c r="AE73" s="12"/>
      <c r="AF73" s="12"/>
    </row>
    <row r="74" spans="1:32" ht="19.5" customHeight="1" thickBot="1">
      <c r="A74" s="367"/>
      <c r="B74" s="162" t="s">
        <v>223</v>
      </c>
      <c r="C74" s="242" t="s">
        <v>169</v>
      </c>
      <c r="D74" s="23"/>
      <c r="E74" s="243"/>
      <c r="F74" s="245"/>
      <c r="G74" s="243"/>
      <c r="H74" s="12"/>
      <c r="I74" s="369"/>
      <c r="J74" s="23"/>
      <c r="K74" s="243"/>
      <c r="L74" s="245"/>
      <c r="M74" s="243"/>
      <c r="N74" s="12"/>
      <c r="O74" s="365"/>
      <c r="P74" s="23"/>
      <c r="Q74" s="243"/>
      <c r="R74" s="245"/>
      <c r="S74" s="243"/>
      <c r="T74" s="12"/>
      <c r="U74" s="365"/>
      <c r="V74" s="23"/>
      <c r="W74" s="243"/>
      <c r="X74" s="245"/>
      <c r="Y74" s="243"/>
      <c r="Z74" s="12"/>
      <c r="AA74" s="365"/>
      <c r="AB74" s="365"/>
      <c r="AC74" s="12"/>
      <c r="AD74" s="23"/>
      <c r="AE74" s="12"/>
      <c r="AF74" s="12"/>
    </row>
    <row r="75" spans="1:32" ht="19.5" customHeight="1" thickBot="1">
      <c r="A75" s="367"/>
      <c r="B75" s="248" t="s">
        <v>224</v>
      </c>
      <c r="C75" s="242" t="s">
        <v>169</v>
      </c>
      <c r="D75" s="23"/>
      <c r="E75" s="243"/>
      <c r="F75" s="245"/>
      <c r="G75" s="243"/>
      <c r="H75" s="12"/>
      <c r="I75" s="369"/>
      <c r="J75" s="23"/>
      <c r="K75" s="243"/>
      <c r="L75" s="245"/>
      <c r="M75" s="243"/>
      <c r="N75" s="12"/>
      <c r="O75" s="365"/>
      <c r="P75" s="23"/>
      <c r="Q75" s="243"/>
      <c r="R75" s="245"/>
      <c r="S75" s="243"/>
      <c r="T75" s="12"/>
      <c r="U75" s="365"/>
      <c r="V75" s="23"/>
      <c r="W75" s="243"/>
      <c r="X75" s="245"/>
      <c r="Y75" s="243"/>
      <c r="Z75" s="12"/>
      <c r="AA75" s="365"/>
      <c r="AB75" s="365"/>
      <c r="AC75" s="12"/>
      <c r="AD75" s="23"/>
      <c r="AE75" s="12"/>
      <c r="AF75" s="12"/>
    </row>
    <row r="76" spans="1:32" ht="19.5" customHeight="1" thickBot="1">
      <c r="A76" s="367"/>
      <c r="B76" s="162" t="s">
        <v>225</v>
      </c>
      <c r="C76" s="242" t="s">
        <v>169</v>
      </c>
      <c r="D76" s="23"/>
      <c r="E76" s="243"/>
      <c r="F76" s="245"/>
      <c r="G76" s="243"/>
      <c r="H76" s="12"/>
      <c r="I76" s="369"/>
      <c r="J76" s="23"/>
      <c r="K76" s="243"/>
      <c r="L76" s="245"/>
      <c r="M76" s="243"/>
      <c r="N76" s="12"/>
      <c r="O76" s="365"/>
      <c r="P76" s="23"/>
      <c r="Q76" s="243"/>
      <c r="R76" s="245"/>
      <c r="S76" s="243"/>
      <c r="T76" s="12"/>
      <c r="U76" s="365"/>
      <c r="V76" s="23"/>
      <c r="W76" s="243"/>
      <c r="X76" s="245"/>
      <c r="Y76" s="243"/>
      <c r="Z76" s="12"/>
      <c r="AA76" s="365"/>
      <c r="AB76" s="365"/>
      <c r="AC76" s="12"/>
      <c r="AD76" s="23"/>
      <c r="AE76" s="12"/>
      <c r="AF76" s="12"/>
    </row>
    <row r="77" spans="1:32" ht="19.5" customHeight="1">
      <c r="A77" s="367"/>
      <c r="B77" s="162" t="s">
        <v>226</v>
      </c>
      <c r="C77" s="242" t="s">
        <v>169</v>
      </c>
      <c r="D77" s="23"/>
      <c r="E77" s="243"/>
      <c r="F77" s="245"/>
      <c r="G77" s="243"/>
      <c r="H77" s="12"/>
      <c r="I77" s="369"/>
      <c r="J77" s="23"/>
      <c r="K77" s="243"/>
      <c r="L77" s="245"/>
      <c r="M77" s="243"/>
      <c r="N77" s="12"/>
      <c r="O77" s="365"/>
      <c r="P77" s="23"/>
      <c r="Q77" s="243"/>
      <c r="R77" s="245"/>
      <c r="S77" s="243"/>
      <c r="T77" s="12"/>
      <c r="U77" s="365"/>
      <c r="V77" s="23"/>
      <c r="W77" s="243"/>
      <c r="X77" s="245"/>
      <c r="Y77" s="243"/>
      <c r="Z77" s="12"/>
      <c r="AA77" s="365"/>
      <c r="AB77" s="365"/>
      <c r="AC77" s="12"/>
      <c r="AD77" s="23"/>
      <c r="AE77" s="12"/>
      <c r="AF77" s="12"/>
    </row>
    <row r="78" spans="1:32" ht="19.5" customHeight="1">
      <c r="A78" s="367"/>
      <c r="B78" s="162"/>
      <c r="C78" s="249"/>
      <c r="D78" s="23"/>
      <c r="E78" s="243"/>
      <c r="F78" s="245"/>
      <c r="G78" s="243"/>
      <c r="H78" s="12"/>
      <c r="I78" s="369"/>
      <c r="J78" s="23"/>
      <c r="K78" s="243"/>
      <c r="L78" s="245"/>
      <c r="M78" s="243"/>
      <c r="N78" s="12"/>
      <c r="O78" s="365"/>
      <c r="P78" s="23"/>
      <c r="Q78" s="243"/>
      <c r="R78" s="245"/>
      <c r="S78" s="243"/>
      <c r="T78" s="12"/>
      <c r="U78" s="365"/>
      <c r="V78" s="23"/>
      <c r="W78" s="243"/>
      <c r="X78" s="245"/>
      <c r="Y78" s="243"/>
      <c r="Z78" s="12"/>
      <c r="AA78" s="365"/>
      <c r="AB78" s="365"/>
      <c r="AC78" s="12"/>
      <c r="AD78" s="23"/>
      <c r="AE78" s="12"/>
      <c r="AF78" s="12"/>
    </row>
    <row r="79" spans="1:32" ht="19.5" customHeight="1">
      <c r="A79" s="367"/>
      <c r="B79" s="162"/>
      <c r="C79" s="249"/>
      <c r="D79" s="23"/>
      <c r="E79" s="243"/>
      <c r="F79" s="245"/>
      <c r="G79" s="243"/>
      <c r="H79" s="12"/>
      <c r="I79" s="369"/>
      <c r="J79" s="23"/>
      <c r="K79" s="243"/>
      <c r="L79" s="245"/>
      <c r="M79" s="243"/>
      <c r="N79" s="12"/>
      <c r="O79" s="365"/>
      <c r="P79" s="23"/>
      <c r="Q79" s="243"/>
      <c r="R79" s="245"/>
      <c r="S79" s="243"/>
      <c r="T79" s="12"/>
      <c r="U79" s="365"/>
      <c r="V79" s="23"/>
      <c r="W79" s="243"/>
      <c r="X79" s="245"/>
      <c r="Y79" s="243"/>
      <c r="Z79" s="12"/>
      <c r="AA79" s="365"/>
      <c r="AB79" s="365"/>
      <c r="AC79" s="12"/>
      <c r="AD79" s="23"/>
      <c r="AE79" s="12"/>
      <c r="AF79" s="12"/>
    </row>
    <row r="80" spans="1:32" ht="19.5" customHeight="1">
      <c r="A80" s="367"/>
      <c r="B80" s="162"/>
      <c r="C80" s="249"/>
      <c r="D80" s="23"/>
      <c r="E80" s="243"/>
      <c r="F80" s="245"/>
      <c r="G80" s="243"/>
      <c r="H80" s="12"/>
      <c r="I80" s="369"/>
      <c r="J80" s="23"/>
      <c r="K80" s="243"/>
      <c r="L80" s="245"/>
      <c r="M80" s="243"/>
      <c r="N80" s="12"/>
      <c r="O80" s="365"/>
      <c r="P80" s="23"/>
      <c r="Q80" s="243"/>
      <c r="R80" s="245"/>
      <c r="S80" s="243"/>
      <c r="T80" s="12"/>
      <c r="U80" s="365"/>
      <c r="V80" s="23"/>
      <c r="W80" s="243"/>
      <c r="X80" s="245"/>
      <c r="Y80" s="243"/>
      <c r="Z80" s="12"/>
      <c r="AA80" s="365"/>
      <c r="AB80" s="365"/>
      <c r="AC80" s="12"/>
      <c r="AD80" s="23"/>
      <c r="AE80" s="12"/>
      <c r="AF80" s="12"/>
    </row>
    <row r="81" spans="1:32" ht="19.5" customHeight="1">
      <c r="A81" s="367"/>
      <c r="B81" s="162"/>
      <c r="C81" s="249"/>
      <c r="D81" s="23"/>
      <c r="E81" s="243"/>
      <c r="F81" s="245"/>
      <c r="G81" s="243"/>
      <c r="H81" s="12"/>
      <c r="I81" s="369"/>
      <c r="J81" s="23"/>
      <c r="K81" s="243"/>
      <c r="L81" s="245"/>
      <c r="M81" s="243"/>
      <c r="N81" s="12"/>
      <c r="O81" s="365"/>
      <c r="P81" s="23"/>
      <c r="Q81" s="243"/>
      <c r="R81" s="245"/>
      <c r="S81" s="243"/>
      <c r="T81" s="12"/>
      <c r="U81" s="365"/>
      <c r="V81" s="23"/>
      <c r="W81" s="243"/>
      <c r="X81" s="245"/>
      <c r="Y81" s="243"/>
      <c r="Z81" s="12"/>
      <c r="AA81" s="365"/>
      <c r="AB81" s="365"/>
      <c r="AC81" s="12"/>
      <c r="AD81" s="23"/>
      <c r="AE81" s="12"/>
      <c r="AF81" s="12"/>
    </row>
    <row r="82" spans="1:32" ht="19.5" customHeight="1">
      <c r="A82" s="367"/>
      <c r="B82" s="162"/>
      <c r="C82" s="249"/>
      <c r="D82" s="23"/>
      <c r="E82" s="243"/>
      <c r="F82" s="245"/>
      <c r="G82" s="243"/>
      <c r="H82" s="12"/>
      <c r="I82" s="369"/>
      <c r="J82" s="23"/>
      <c r="K82" s="243"/>
      <c r="L82" s="245"/>
      <c r="M82" s="243"/>
      <c r="N82" s="12"/>
      <c r="O82" s="365"/>
      <c r="P82" s="23"/>
      <c r="Q82" s="243"/>
      <c r="R82" s="245"/>
      <c r="S82" s="243"/>
      <c r="T82" s="12"/>
      <c r="U82" s="365"/>
      <c r="V82" s="23"/>
      <c r="W82" s="243"/>
      <c r="X82" s="245"/>
      <c r="Y82" s="243"/>
      <c r="Z82" s="12"/>
      <c r="AA82" s="365"/>
      <c r="AB82" s="365"/>
      <c r="AC82" s="12"/>
      <c r="AD82" s="23"/>
      <c r="AE82" s="12"/>
      <c r="AF82" s="12"/>
    </row>
    <row r="83" spans="1:32" ht="19.5" customHeight="1">
      <c r="A83" s="367"/>
      <c r="B83" s="162"/>
      <c r="C83" s="249"/>
      <c r="D83" s="23"/>
      <c r="E83" s="243"/>
      <c r="F83" s="245"/>
      <c r="G83" s="243"/>
      <c r="H83" s="12"/>
      <c r="I83" s="369"/>
      <c r="J83" s="23"/>
      <c r="K83" s="243"/>
      <c r="L83" s="245"/>
      <c r="M83" s="243"/>
      <c r="N83" s="12"/>
      <c r="O83" s="365"/>
      <c r="P83" s="23"/>
      <c r="Q83" s="243"/>
      <c r="R83" s="245"/>
      <c r="S83" s="243"/>
      <c r="T83" s="12"/>
      <c r="U83" s="365"/>
      <c r="V83" s="23"/>
      <c r="W83" s="243"/>
      <c r="X83" s="245"/>
      <c r="Y83" s="243"/>
      <c r="Z83" s="12"/>
      <c r="AA83" s="365"/>
      <c r="AB83" s="365"/>
      <c r="AC83" s="12"/>
      <c r="AD83" s="23"/>
      <c r="AE83" s="12"/>
      <c r="AF83" s="12"/>
    </row>
    <row r="84" spans="1:32" ht="19.5" customHeight="1">
      <c r="A84" s="367"/>
      <c r="B84" s="162"/>
      <c r="C84" s="249"/>
      <c r="D84" s="23"/>
      <c r="E84" s="243"/>
      <c r="F84" s="245"/>
      <c r="G84" s="243"/>
      <c r="H84" s="12"/>
      <c r="I84" s="369"/>
      <c r="J84" s="23"/>
      <c r="K84" s="243"/>
      <c r="L84" s="245"/>
      <c r="M84" s="243"/>
      <c r="N84" s="12"/>
      <c r="O84" s="365"/>
      <c r="P84" s="23"/>
      <c r="Q84" s="243"/>
      <c r="R84" s="245"/>
      <c r="S84" s="243"/>
      <c r="T84" s="12"/>
      <c r="U84" s="365"/>
      <c r="V84" s="23"/>
      <c r="W84" s="243"/>
      <c r="X84" s="245"/>
      <c r="Y84" s="243"/>
      <c r="Z84" s="12"/>
      <c r="AA84" s="365"/>
      <c r="AB84" s="365"/>
      <c r="AC84" s="12"/>
      <c r="AD84" s="23"/>
      <c r="AE84" s="12"/>
      <c r="AF84" s="12"/>
    </row>
    <row r="85" spans="1:32" ht="19.5" customHeight="1">
      <c r="A85" s="367"/>
      <c r="B85" s="162"/>
      <c r="C85" s="249"/>
      <c r="D85" s="23"/>
      <c r="E85" s="243"/>
      <c r="F85" s="245"/>
      <c r="G85" s="243"/>
      <c r="H85" s="12"/>
      <c r="I85" s="369"/>
      <c r="J85" s="23"/>
      <c r="K85" s="243"/>
      <c r="L85" s="245"/>
      <c r="M85" s="243"/>
      <c r="N85" s="12"/>
      <c r="O85" s="365"/>
      <c r="P85" s="23"/>
      <c r="Q85" s="243"/>
      <c r="R85" s="245"/>
      <c r="S85" s="243"/>
      <c r="T85" s="12"/>
      <c r="U85" s="365"/>
      <c r="V85" s="23"/>
      <c r="W85" s="243"/>
      <c r="X85" s="245"/>
      <c r="Y85" s="243"/>
      <c r="Z85" s="12"/>
      <c r="AA85" s="365"/>
      <c r="AB85" s="365"/>
      <c r="AC85" s="12"/>
      <c r="AD85" s="23"/>
      <c r="AE85" s="12"/>
      <c r="AF85" s="12"/>
    </row>
    <row r="86" spans="1:32" ht="19.5" customHeight="1">
      <c r="A86" s="367"/>
      <c r="B86" s="162"/>
      <c r="C86" s="249"/>
      <c r="D86" s="23"/>
      <c r="E86" s="243"/>
      <c r="F86" s="245"/>
      <c r="G86" s="243"/>
      <c r="H86" s="12"/>
      <c r="I86" s="369"/>
      <c r="J86" s="23"/>
      <c r="K86" s="243"/>
      <c r="L86" s="245"/>
      <c r="M86" s="243"/>
      <c r="N86" s="12"/>
      <c r="O86" s="365"/>
      <c r="P86" s="23"/>
      <c r="Q86" s="243"/>
      <c r="R86" s="245"/>
      <c r="S86" s="243"/>
      <c r="T86" s="12"/>
      <c r="U86" s="365"/>
      <c r="V86" s="23"/>
      <c r="W86" s="243"/>
      <c r="X86" s="245"/>
      <c r="Y86" s="243"/>
      <c r="Z86" s="12"/>
      <c r="AA86" s="365"/>
      <c r="AB86" s="365"/>
      <c r="AC86" s="12"/>
      <c r="AD86" s="23"/>
      <c r="AE86" s="12"/>
      <c r="AF86" s="12"/>
    </row>
    <row r="87" spans="1:32" ht="19.5" customHeight="1">
      <c r="A87" s="367"/>
      <c r="B87" s="162"/>
      <c r="C87" s="249"/>
      <c r="D87" s="23"/>
      <c r="E87" s="243"/>
      <c r="F87" s="245"/>
      <c r="G87" s="243"/>
      <c r="H87" s="12"/>
      <c r="I87" s="369"/>
      <c r="J87" s="23"/>
      <c r="K87" s="243"/>
      <c r="L87" s="245"/>
      <c r="M87" s="243"/>
      <c r="N87" s="12"/>
      <c r="O87" s="365"/>
      <c r="P87" s="23"/>
      <c r="Q87" s="243"/>
      <c r="R87" s="245"/>
      <c r="S87" s="243"/>
      <c r="T87" s="12"/>
      <c r="U87" s="365"/>
      <c r="V87" s="23"/>
      <c r="W87" s="243"/>
      <c r="X87" s="245"/>
      <c r="Y87" s="243"/>
      <c r="Z87" s="12"/>
      <c r="AA87" s="365"/>
      <c r="AB87" s="365"/>
      <c r="AC87" s="12"/>
      <c r="AD87" s="23"/>
      <c r="AE87" s="12"/>
      <c r="AF87" s="12"/>
    </row>
    <row r="88" spans="1:32" ht="19.5" customHeight="1">
      <c r="A88" s="367"/>
      <c r="B88" s="162"/>
      <c r="C88" s="249"/>
      <c r="D88" s="23"/>
      <c r="E88" s="243"/>
      <c r="F88" s="245"/>
      <c r="G88" s="243"/>
      <c r="H88" s="12"/>
      <c r="I88" s="369"/>
      <c r="J88" s="23"/>
      <c r="K88" s="243"/>
      <c r="L88" s="245"/>
      <c r="M88" s="243"/>
      <c r="N88" s="12"/>
      <c r="O88" s="365"/>
      <c r="P88" s="23"/>
      <c r="Q88" s="243"/>
      <c r="R88" s="245"/>
      <c r="S88" s="243"/>
      <c r="T88" s="12"/>
      <c r="U88" s="365"/>
      <c r="V88" s="23"/>
      <c r="W88" s="243"/>
      <c r="X88" s="245"/>
      <c r="Y88" s="243"/>
      <c r="Z88" s="12"/>
      <c r="AA88" s="365"/>
      <c r="AB88" s="365"/>
      <c r="AC88" s="12"/>
      <c r="AD88" s="23"/>
      <c r="AE88" s="12"/>
      <c r="AF88" s="12"/>
    </row>
    <row r="89" spans="1:32" ht="19.5" customHeight="1">
      <c r="A89" s="367"/>
      <c r="B89" s="162"/>
      <c r="C89" s="249"/>
      <c r="D89" s="23"/>
      <c r="E89" s="243"/>
      <c r="F89" s="245"/>
      <c r="G89" s="243"/>
      <c r="H89" s="12"/>
      <c r="I89" s="369"/>
      <c r="J89" s="23"/>
      <c r="K89" s="243"/>
      <c r="L89" s="245"/>
      <c r="M89" s="243"/>
      <c r="N89" s="12"/>
      <c r="O89" s="365"/>
      <c r="P89" s="23"/>
      <c r="Q89" s="243"/>
      <c r="R89" s="245"/>
      <c r="S89" s="243"/>
      <c r="T89" s="12"/>
      <c r="U89" s="365"/>
      <c r="V89" s="23"/>
      <c r="W89" s="243"/>
      <c r="X89" s="245"/>
      <c r="Y89" s="243"/>
      <c r="Z89" s="12"/>
      <c r="AA89" s="365"/>
      <c r="AB89" s="365"/>
      <c r="AC89" s="12"/>
      <c r="AD89" s="23"/>
      <c r="AE89" s="12"/>
      <c r="AF89" s="12"/>
    </row>
    <row r="90" spans="1:32" ht="19.5" customHeight="1">
      <c r="A90" s="367"/>
      <c r="B90" s="162"/>
      <c r="C90" s="249"/>
      <c r="D90" s="23"/>
      <c r="E90" s="243"/>
      <c r="F90" s="245"/>
      <c r="G90" s="243"/>
      <c r="H90" s="12"/>
      <c r="I90" s="369"/>
      <c r="J90" s="23"/>
      <c r="K90" s="243"/>
      <c r="L90" s="245"/>
      <c r="M90" s="243"/>
      <c r="N90" s="12"/>
      <c r="O90" s="365"/>
      <c r="P90" s="23"/>
      <c r="Q90" s="243"/>
      <c r="R90" s="245"/>
      <c r="S90" s="243"/>
      <c r="T90" s="12"/>
      <c r="U90" s="365"/>
      <c r="V90" s="23"/>
      <c r="W90" s="243"/>
      <c r="X90" s="245"/>
      <c r="Y90" s="243"/>
      <c r="Z90" s="12"/>
      <c r="AA90" s="365"/>
      <c r="AB90" s="365"/>
      <c r="AC90" s="12"/>
      <c r="AD90" s="23"/>
      <c r="AE90" s="12"/>
      <c r="AF90" s="12"/>
    </row>
    <row r="91" spans="1:32" ht="19.5" customHeight="1">
      <c r="A91" s="367"/>
      <c r="B91" s="162"/>
      <c r="C91" s="249"/>
      <c r="D91" s="23"/>
      <c r="E91" s="243"/>
      <c r="F91" s="245"/>
      <c r="G91" s="243"/>
      <c r="H91" s="12"/>
      <c r="I91" s="369"/>
      <c r="J91" s="23"/>
      <c r="K91" s="243"/>
      <c r="L91" s="245"/>
      <c r="M91" s="243"/>
      <c r="N91" s="12"/>
      <c r="O91" s="365"/>
      <c r="P91" s="23"/>
      <c r="Q91" s="243"/>
      <c r="R91" s="245"/>
      <c r="S91" s="243"/>
      <c r="T91" s="12"/>
      <c r="U91" s="365"/>
      <c r="V91" s="23"/>
      <c r="W91" s="243"/>
      <c r="X91" s="245"/>
      <c r="Y91" s="243"/>
      <c r="Z91" s="12"/>
      <c r="AA91" s="365"/>
      <c r="AB91" s="365"/>
      <c r="AC91" s="12"/>
      <c r="AD91" s="23"/>
      <c r="AE91" s="12"/>
      <c r="AF91" s="12"/>
    </row>
    <row r="92" spans="1:32" ht="19.5" customHeight="1">
      <c r="A92" s="367"/>
      <c r="B92" s="162"/>
      <c r="C92" s="249"/>
      <c r="D92" s="23"/>
      <c r="E92" s="243"/>
      <c r="F92" s="245"/>
      <c r="G92" s="243"/>
      <c r="H92" s="12"/>
      <c r="I92" s="369"/>
      <c r="J92" s="23"/>
      <c r="K92" s="243"/>
      <c r="L92" s="245"/>
      <c r="M92" s="243"/>
      <c r="N92" s="12"/>
      <c r="O92" s="365"/>
      <c r="P92" s="23"/>
      <c r="Q92" s="243"/>
      <c r="R92" s="245"/>
      <c r="S92" s="243"/>
      <c r="T92" s="12"/>
      <c r="U92" s="365"/>
      <c r="V92" s="23"/>
      <c r="W92" s="243"/>
      <c r="X92" s="245"/>
      <c r="Y92" s="243"/>
      <c r="Z92" s="12"/>
      <c r="AA92" s="365"/>
      <c r="AB92" s="365"/>
      <c r="AC92" s="12"/>
      <c r="AD92" s="23"/>
      <c r="AE92" s="12"/>
      <c r="AF92" s="12"/>
    </row>
    <row r="93" spans="1:32" ht="19.5" customHeight="1">
      <c r="A93" s="367"/>
      <c r="B93" s="162"/>
      <c r="C93" s="249"/>
      <c r="D93" s="23"/>
      <c r="E93" s="243"/>
      <c r="F93" s="245"/>
      <c r="G93" s="243"/>
      <c r="H93" s="12"/>
      <c r="I93" s="369"/>
      <c r="J93" s="23"/>
      <c r="K93" s="243"/>
      <c r="L93" s="245"/>
      <c r="M93" s="243"/>
      <c r="N93" s="12"/>
      <c r="O93" s="365"/>
      <c r="P93" s="23"/>
      <c r="Q93" s="243"/>
      <c r="R93" s="245"/>
      <c r="S93" s="243"/>
      <c r="T93" s="12"/>
      <c r="U93" s="365"/>
      <c r="V93" s="23"/>
      <c r="W93" s="243"/>
      <c r="X93" s="245"/>
      <c r="Y93" s="243"/>
      <c r="Z93" s="12"/>
      <c r="AA93" s="365"/>
      <c r="AB93" s="365"/>
      <c r="AC93" s="12"/>
      <c r="AD93" s="23"/>
      <c r="AE93" s="12"/>
      <c r="AF93" s="12"/>
    </row>
    <row r="94" spans="1:32" ht="19.5" customHeight="1">
      <c r="A94" s="367"/>
      <c r="B94" s="162"/>
      <c r="C94" s="249"/>
      <c r="D94" s="23"/>
      <c r="E94" s="243"/>
      <c r="F94" s="245"/>
      <c r="G94" s="243"/>
      <c r="H94" s="12"/>
      <c r="I94" s="369"/>
      <c r="J94" s="23"/>
      <c r="K94" s="243"/>
      <c r="L94" s="245"/>
      <c r="M94" s="243"/>
      <c r="N94" s="12"/>
      <c r="O94" s="365"/>
      <c r="P94" s="23"/>
      <c r="Q94" s="243"/>
      <c r="R94" s="245"/>
      <c r="S94" s="243"/>
      <c r="T94" s="12"/>
      <c r="U94" s="365"/>
      <c r="V94" s="23"/>
      <c r="W94" s="243"/>
      <c r="X94" s="245"/>
      <c r="Y94" s="243"/>
      <c r="Z94" s="12"/>
      <c r="AA94" s="365"/>
      <c r="AB94" s="365"/>
      <c r="AC94" s="12"/>
      <c r="AD94" s="23"/>
      <c r="AE94" s="12"/>
      <c r="AF94" s="12"/>
    </row>
    <row r="95" spans="1:32" ht="19.5" customHeight="1">
      <c r="A95" s="367"/>
      <c r="B95" s="162"/>
      <c r="C95" s="249"/>
      <c r="D95" s="23"/>
      <c r="E95" s="243"/>
      <c r="F95" s="245"/>
      <c r="G95" s="243"/>
      <c r="H95" s="12"/>
      <c r="I95" s="369"/>
      <c r="J95" s="23"/>
      <c r="K95" s="243"/>
      <c r="L95" s="245"/>
      <c r="M95" s="243"/>
      <c r="N95" s="12"/>
      <c r="O95" s="365"/>
      <c r="P95" s="23"/>
      <c r="Q95" s="243"/>
      <c r="R95" s="245"/>
      <c r="S95" s="243"/>
      <c r="T95" s="12"/>
      <c r="U95" s="365"/>
      <c r="V95" s="23"/>
      <c r="W95" s="243"/>
      <c r="X95" s="245"/>
      <c r="Y95" s="243"/>
      <c r="Z95" s="12"/>
      <c r="AA95" s="365"/>
      <c r="AB95" s="365"/>
      <c r="AC95" s="12"/>
      <c r="AD95" s="23"/>
      <c r="AE95" s="12"/>
      <c r="AF95" s="12"/>
    </row>
    <row r="96" spans="1:32" ht="19.5" customHeight="1" thickBot="1">
      <c r="A96" s="368"/>
      <c r="B96" s="159"/>
      <c r="C96" s="250"/>
      <c r="D96" s="23"/>
      <c r="E96" s="243"/>
      <c r="F96" s="245"/>
      <c r="G96" s="243"/>
      <c r="H96" s="12"/>
      <c r="I96" s="369"/>
      <c r="J96" s="23"/>
      <c r="K96" s="243"/>
      <c r="L96" s="245"/>
      <c r="M96" s="243"/>
      <c r="N96" s="12"/>
      <c r="O96" s="365"/>
      <c r="P96" s="23"/>
      <c r="Q96" s="243"/>
      <c r="R96" s="245"/>
      <c r="S96" s="243"/>
      <c r="T96" s="12"/>
      <c r="U96" s="365"/>
      <c r="V96" s="23"/>
      <c r="W96" s="243"/>
      <c r="X96" s="245"/>
      <c r="Y96" s="243"/>
      <c r="Z96" s="12"/>
      <c r="AA96" s="365"/>
      <c r="AB96" s="365"/>
      <c r="AC96" s="12"/>
      <c r="AD96" s="23"/>
      <c r="AE96" s="12"/>
      <c r="AF96" s="12"/>
    </row>
    <row r="97" spans="1:30" ht="19.5" customHeight="1" thickBot="1">
      <c r="A97" s="366" t="s">
        <v>227</v>
      </c>
      <c r="B97" s="241" t="s">
        <v>200</v>
      </c>
      <c r="C97" s="242" t="s">
        <v>169</v>
      </c>
      <c r="D97" s="23"/>
      <c r="E97" s="243"/>
      <c r="F97" s="12"/>
      <c r="G97" s="243"/>
      <c r="H97" s="12"/>
      <c r="I97" s="369"/>
      <c r="J97" s="23"/>
      <c r="K97" s="243"/>
      <c r="L97" s="12"/>
      <c r="M97" s="243"/>
      <c r="N97" s="12"/>
      <c r="O97" s="365"/>
      <c r="P97" s="23"/>
      <c r="Q97" s="243"/>
      <c r="R97" s="12"/>
      <c r="S97" s="243"/>
      <c r="T97" s="12"/>
      <c r="U97" s="365"/>
      <c r="V97" s="23"/>
      <c r="W97" s="243"/>
      <c r="X97" s="251"/>
      <c r="Y97" s="252" t="s">
        <v>228</v>
      </c>
      <c r="Z97" s="253" t="e">
        <f aca="true" t="shared" si="0" ref="Z97:Z122">(X97/$C97)*100</f>
        <v>#VALUE!</v>
      </c>
      <c r="AA97" s="365"/>
      <c r="AB97" s="365"/>
      <c r="AC97" s="12"/>
      <c r="AD97" s="23"/>
    </row>
    <row r="98" spans="1:30" ht="19.5" customHeight="1" thickBot="1">
      <c r="A98" s="367"/>
      <c r="B98" s="244" t="s">
        <v>221</v>
      </c>
      <c r="C98" s="242" t="s">
        <v>169</v>
      </c>
      <c r="D98" s="23"/>
      <c r="E98" s="243"/>
      <c r="F98" s="12"/>
      <c r="G98" s="243"/>
      <c r="H98" s="12"/>
      <c r="I98" s="369"/>
      <c r="J98" s="23"/>
      <c r="K98" s="243"/>
      <c r="L98" s="12"/>
      <c r="M98" s="243"/>
      <c r="N98" s="12"/>
      <c r="O98" s="365"/>
      <c r="P98" s="23"/>
      <c r="Q98" s="243"/>
      <c r="R98" s="12"/>
      <c r="S98" s="243"/>
      <c r="T98" s="12"/>
      <c r="U98" s="365"/>
      <c r="V98" s="23"/>
      <c r="W98" s="243"/>
      <c r="X98" s="254"/>
      <c r="Y98" s="255" t="s">
        <v>228</v>
      </c>
      <c r="Z98" s="256" t="e">
        <f t="shared" si="0"/>
        <v>#VALUE!</v>
      </c>
      <c r="AA98" s="365"/>
      <c r="AB98" s="365"/>
      <c r="AC98" s="12"/>
      <c r="AD98" s="23"/>
    </row>
    <row r="99" spans="1:30" ht="19.5" customHeight="1" thickBot="1">
      <c r="A99" s="367"/>
      <c r="B99" s="162" t="s">
        <v>222</v>
      </c>
      <c r="C99" s="242" t="s">
        <v>169</v>
      </c>
      <c r="D99" s="23"/>
      <c r="E99" s="243"/>
      <c r="F99" s="245"/>
      <c r="G99" s="243"/>
      <c r="H99" s="12"/>
      <c r="I99" s="369"/>
      <c r="J99" s="23"/>
      <c r="K99" s="243"/>
      <c r="L99" s="245"/>
      <c r="M99" s="243"/>
      <c r="N99" s="12"/>
      <c r="O99" s="365"/>
      <c r="P99" s="23"/>
      <c r="Q99" s="243"/>
      <c r="R99" s="245"/>
      <c r="S99" s="243"/>
      <c r="T99" s="12"/>
      <c r="U99" s="365"/>
      <c r="V99" s="23"/>
      <c r="W99" s="243"/>
      <c r="X99" s="257"/>
      <c r="Y99" s="255" t="s">
        <v>228</v>
      </c>
      <c r="Z99" s="256" t="e">
        <f t="shared" si="0"/>
        <v>#VALUE!</v>
      </c>
      <c r="AA99" s="365"/>
      <c r="AB99" s="365"/>
      <c r="AC99" s="12"/>
      <c r="AD99" s="23"/>
    </row>
    <row r="100" spans="1:30" ht="19.5" customHeight="1" thickBot="1">
      <c r="A100" s="367"/>
      <c r="B100" s="162" t="s">
        <v>223</v>
      </c>
      <c r="C100" s="242" t="s">
        <v>169</v>
      </c>
      <c r="D100" s="23"/>
      <c r="E100" s="243"/>
      <c r="F100" s="245"/>
      <c r="G100" s="243"/>
      <c r="H100" s="12"/>
      <c r="I100" s="369"/>
      <c r="J100" s="23"/>
      <c r="K100" s="243"/>
      <c r="L100" s="245"/>
      <c r="M100" s="243"/>
      <c r="N100" s="12"/>
      <c r="O100" s="365"/>
      <c r="P100" s="23"/>
      <c r="Q100" s="243"/>
      <c r="R100" s="245"/>
      <c r="S100" s="243"/>
      <c r="T100" s="12"/>
      <c r="U100" s="365"/>
      <c r="V100" s="23"/>
      <c r="W100" s="243"/>
      <c r="X100" s="257"/>
      <c r="Y100" s="255" t="s">
        <v>228</v>
      </c>
      <c r="Z100" s="256" t="e">
        <f t="shared" si="0"/>
        <v>#VALUE!</v>
      </c>
      <c r="AA100" s="365"/>
      <c r="AB100" s="365"/>
      <c r="AC100" s="12"/>
      <c r="AD100" s="23"/>
    </row>
    <row r="101" spans="1:30" ht="19.5" customHeight="1" thickBot="1">
      <c r="A101" s="367"/>
      <c r="B101" s="248" t="s">
        <v>224</v>
      </c>
      <c r="C101" s="242" t="s">
        <v>169</v>
      </c>
      <c r="D101" s="23"/>
      <c r="E101" s="243"/>
      <c r="F101" s="245"/>
      <c r="G101" s="243"/>
      <c r="H101" s="12"/>
      <c r="I101" s="369"/>
      <c r="J101" s="23"/>
      <c r="K101" s="243"/>
      <c r="L101" s="245"/>
      <c r="M101" s="243"/>
      <c r="N101" s="12"/>
      <c r="O101" s="365"/>
      <c r="P101" s="23"/>
      <c r="Q101" s="243"/>
      <c r="R101" s="245"/>
      <c r="S101" s="243"/>
      <c r="T101" s="12"/>
      <c r="U101" s="365"/>
      <c r="V101" s="23"/>
      <c r="W101" s="243"/>
      <c r="X101" s="257"/>
      <c r="Y101" s="255" t="s">
        <v>228</v>
      </c>
      <c r="Z101" s="256" t="e">
        <f t="shared" si="0"/>
        <v>#VALUE!</v>
      </c>
      <c r="AA101" s="365"/>
      <c r="AB101" s="365"/>
      <c r="AC101" s="12"/>
      <c r="AD101" s="23"/>
    </row>
    <row r="102" spans="1:30" ht="19.5" customHeight="1" thickBot="1">
      <c r="A102" s="367"/>
      <c r="B102" s="162" t="s">
        <v>225</v>
      </c>
      <c r="C102" s="242" t="s">
        <v>169</v>
      </c>
      <c r="D102" s="23"/>
      <c r="E102" s="243"/>
      <c r="F102" s="245"/>
      <c r="G102" s="243"/>
      <c r="H102" s="12"/>
      <c r="I102" s="369"/>
      <c r="J102" s="23"/>
      <c r="K102" s="243"/>
      <c r="L102" s="245"/>
      <c r="M102" s="243"/>
      <c r="N102" s="12"/>
      <c r="O102" s="365"/>
      <c r="P102" s="23"/>
      <c r="Q102" s="243"/>
      <c r="R102" s="245"/>
      <c r="S102" s="243"/>
      <c r="T102" s="12"/>
      <c r="U102" s="365"/>
      <c r="V102" s="23"/>
      <c r="W102" s="243"/>
      <c r="X102" s="257"/>
      <c r="Y102" s="255" t="s">
        <v>228</v>
      </c>
      <c r="Z102" s="256" t="e">
        <f t="shared" si="0"/>
        <v>#VALUE!</v>
      </c>
      <c r="AA102" s="365"/>
      <c r="AB102" s="365"/>
      <c r="AC102" s="12"/>
      <c r="AD102" s="23"/>
    </row>
    <row r="103" spans="1:30" ht="19.5" customHeight="1">
      <c r="A103" s="367"/>
      <c r="B103" s="162" t="s">
        <v>226</v>
      </c>
      <c r="C103" s="242" t="s">
        <v>169</v>
      </c>
      <c r="D103" s="23"/>
      <c r="E103" s="243"/>
      <c r="F103" s="245"/>
      <c r="G103" s="243"/>
      <c r="H103" s="12"/>
      <c r="I103" s="369"/>
      <c r="J103" s="23"/>
      <c r="K103" s="243"/>
      <c r="L103" s="245"/>
      <c r="M103" s="243"/>
      <c r="N103" s="12"/>
      <c r="O103" s="365"/>
      <c r="P103" s="23"/>
      <c r="Q103" s="243"/>
      <c r="R103" s="245"/>
      <c r="S103" s="243"/>
      <c r="T103" s="12"/>
      <c r="U103" s="365"/>
      <c r="V103" s="23"/>
      <c r="W103" s="243"/>
      <c r="X103" s="257"/>
      <c r="Y103" s="255" t="s">
        <v>228</v>
      </c>
      <c r="Z103" s="256" t="e">
        <f t="shared" si="0"/>
        <v>#VALUE!</v>
      </c>
      <c r="AA103" s="365"/>
      <c r="AB103" s="365"/>
      <c r="AC103" s="12"/>
      <c r="AD103" s="23"/>
    </row>
    <row r="104" spans="1:30" ht="19.5" customHeight="1">
      <c r="A104" s="367"/>
      <c r="B104" s="162"/>
      <c r="C104" s="249"/>
      <c r="D104" s="23"/>
      <c r="E104" s="243"/>
      <c r="F104" s="245"/>
      <c r="G104" s="243"/>
      <c r="H104" s="12"/>
      <c r="I104" s="369"/>
      <c r="J104" s="23"/>
      <c r="K104" s="243"/>
      <c r="L104" s="245"/>
      <c r="M104" s="243"/>
      <c r="N104" s="12"/>
      <c r="O104" s="365"/>
      <c r="P104" s="23"/>
      <c r="Q104" s="243"/>
      <c r="R104" s="245"/>
      <c r="S104" s="243"/>
      <c r="T104" s="12"/>
      <c r="U104" s="365"/>
      <c r="V104" s="23"/>
      <c r="W104" s="243"/>
      <c r="X104" s="257"/>
      <c r="Y104" s="255" t="s">
        <v>228</v>
      </c>
      <c r="Z104" s="256" t="e">
        <f t="shared" si="0"/>
        <v>#DIV/0!</v>
      </c>
      <c r="AA104" s="365"/>
      <c r="AB104" s="365"/>
      <c r="AC104" s="12"/>
      <c r="AD104" s="23"/>
    </row>
    <row r="105" spans="1:30" ht="19.5" customHeight="1">
      <c r="A105" s="367"/>
      <c r="B105" s="162"/>
      <c r="C105" s="249"/>
      <c r="D105" s="23"/>
      <c r="E105" s="243"/>
      <c r="F105" s="245"/>
      <c r="G105" s="243"/>
      <c r="H105" s="12"/>
      <c r="I105" s="369"/>
      <c r="J105" s="23"/>
      <c r="K105" s="243"/>
      <c r="L105" s="245"/>
      <c r="M105" s="243"/>
      <c r="N105" s="12"/>
      <c r="O105" s="365"/>
      <c r="P105" s="23"/>
      <c r="Q105" s="243"/>
      <c r="R105" s="245"/>
      <c r="S105" s="243"/>
      <c r="T105" s="12"/>
      <c r="U105" s="365"/>
      <c r="V105" s="23"/>
      <c r="W105" s="243"/>
      <c r="X105" s="257"/>
      <c r="Y105" s="255" t="s">
        <v>228</v>
      </c>
      <c r="Z105" s="256" t="e">
        <f t="shared" si="0"/>
        <v>#DIV/0!</v>
      </c>
      <c r="AA105" s="365"/>
      <c r="AB105" s="365"/>
      <c r="AC105" s="12"/>
      <c r="AD105" s="23"/>
    </row>
    <row r="106" spans="1:30" ht="19.5" customHeight="1">
      <c r="A106" s="367"/>
      <c r="B106" s="162"/>
      <c r="C106" s="249"/>
      <c r="D106" s="23"/>
      <c r="E106" s="243"/>
      <c r="F106" s="245"/>
      <c r="G106" s="243"/>
      <c r="H106" s="12"/>
      <c r="I106" s="369"/>
      <c r="J106" s="23"/>
      <c r="K106" s="243"/>
      <c r="L106" s="245"/>
      <c r="M106" s="243"/>
      <c r="N106" s="12"/>
      <c r="O106" s="365"/>
      <c r="P106" s="23"/>
      <c r="Q106" s="243"/>
      <c r="R106" s="245"/>
      <c r="S106" s="243"/>
      <c r="T106" s="12"/>
      <c r="U106" s="365"/>
      <c r="V106" s="23"/>
      <c r="W106" s="243"/>
      <c r="X106" s="257"/>
      <c r="Y106" s="255" t="s">
        <v>228</v>
      </c>
      <c r="Z106" s="256" t="e">
        <f t="shared" si="0"/>
        <v>#DIV/0!</v>
      </c>
      <c r="AA106" s="365"/>
      <c r="AB106" s="365"/>
      <c r="AC106" s="12"/>
      <c r="AD106" s="23"/>
    </row>
    <row r="107" spans="1:30" ht="19.5" customHeight="1">
      <c r="A107" s="367"/>
      <c r="B107" s="162"/>
      <c r="C107" s="249"/>
      <c r="D107" s="23"/>
      <c r="E107" s="243"/>
      <c r="F107" s="245"/>
      <c r="G107" s="243"/>
      <c r="H107" s="12"/>
      <c r="I107" s="369"/>
      <c r="J107" s="23"/>
      <c r="K107" s="243"/>
      <c r="L107" s="245"/>
      <c r="M107" s="243"/>
      <c r="N107" s="12"/>
      <c r="O107" s="365"/>
      <c r="P107" s="23"/>
      <c r="Q107" s="243"/>
      <c r="R107" s="245"/>
      <c r="S107" s="243"/>
      <c r="T107" s="12"/>
      <c r="U107" s="365"/>
      <c r="V107" s="23"/>
      <c r="W107" s="243"/>
      <c r="X107" s="257"/>
      <c r="Y107" s="255" t="s">
        <v>228</v>
      </c>
      <c r="Z107" s="256" t="e">
        <f t="shared" si="0"/>
        <v>#DIV/0!</v>
      </c>
      <c r="AA107" s="365"/>
      <c r="AB107" s="365"/>
      <c r="AC107" s="12"/>
      <c r="AD107" s="23"/>
    </row>
    <row r="108" spans="1:30" ht="19.5" customHeight="1">
      <c r="A108" s="367"/>
      <c r="B108" s="162"/>
      <c r="C108" s="249"/>
      <c r="D108" s="23"/>
      <c r="E108" s="243"/>
      <c r="F108" s="245"/>
      <c r="G108" s="243"/>
      <c r="H108" s="12"/>
      <c r="I108" s="369"/>
      <c r="J108" s="23"/>
      <c r="K108" s="243"/>
      <c r="L108" s="245"/>
      <c r="M108" s="243"/>
      <c r="N108" s="12"/>
      <c r="O108" s="365"/>
      <c r="P108" s="23"/>
      <c r="Q108" s="243"/>
      <c r="R108" s="245"/>
      <c r="S108" s="243"/>
      <c r="T108" s="12"/>
      <c r="U108" s="365"/>
      <c r="V108" s="23"/>
      <c r="W108" s="243"/>
      <c r="X108" s="257"/>
      <c r="Y108" s="255" t="s">
        <v>228</v>
      </c>
      <c r="Z108" s="256" t="e">
        <f t="shared" si="0"/>
        <v>#DIV/0!</v>
      </c>
      <c r="AA108" s="365"/>
      <c r="AB108" s="365"/>
      <c r="AC108" s="12"/>
      <c r="AD108" s="23"/>
    </row>
    <row r="109" spans="1:30" ht="19.5" customHeight="1">
      <c r="A109" s="367"/>
      <c r="B109" s="162"/>
      <c r="C109" s="249"/>
      <c r="D109" s="23"/>
      <c r="E109" s="243"/>
      <c r="F109" s="245"/>
      <c r="G109" s="243"/>
      <c r="H109" s="12"/>
      <c r="I109" s="369"/>
      <c r="J109" s="23"/>
      <c r="K109" s="243"/>
      <c r="L109" s="245"/>
      <c r="M109" s="243"/>
      <c r="N109" s="12"/>
      <c r="O109" s="365"/>
      <c r="P109" s="23"/>
      <c r="Q109" s="243"/>
      <c r="R109" s="245"/>
      <c r="S109" s="243"/>
      <c r="T109" s="12"/>
      <c r="U109" s="365"/>
      <c r="V109" s="23"/>
      <c r="W109" s="243"/>
      <c r="X109" s="257"/>
      <c r="Y109" s="255" t="s">
        <v>228</v>
      </c>
      <c r="Z109" s="256" t="e">
        <f t="shared" si="0"/>
        <v>#DIV/0!</v>
      </c>
      <c r="AA109" s="365"/>
      <c r="AB109" s="365"/>
      <c r="AC109" s="12"/>
      <c r="AD109" s="23"/>
    </row>
    <row r="110" spans="1:30" ht="19.5" customHeight="1">
      <c r="A110" s="367"/>
      <c r="B110" s="162"/>
      <c r="C110" s="249"/>
      <c r="D110" s="23"/>
      <c r="E110" s="243"/>
      <c r="F110" s="245"/>
      <c r="G110" s="243"/>
      <c r="H110" s="12"/>
      <c r="I110" s="369"/>
      <c r="J110" s="23"/>
      <c r="K110" s="243"/>
      <c r="L110" s="245"/>
      <c r="M110" s="243"/>
      <c r="N110" s="12"/>
      <c r="O110" s="365"/>
      <c r="P110" s="23"/>
      <c r="Q110" s="243"/>
      <c r="R110" s="245"/>
      <c r="S110" s="243"/>
      <c r="T110" s="12"/>
      <c r="U110" s="365"/>
      <c r="V110" s="23"/>
      <c r="W110" s="243"/>
      <c r="X110" s="257"/>
      <c r="Y110" s="255" t="s">
        <v>228</v>
      </c>
      <c r="Z110" s="256" t="e">
        <f t="shared" si="0"/>
        <v>#DIV/0!</v>
      </c>
      <c r="AA110" s="365"/>
      <c r="AB110" s="365"/>
      <c r="AC110" s="12"/>
      <c r="AD110" s="23"/>
    </row>
    <row r="111" spans="1:30" ht="19.5" customHeight="1">
      <c r="A111" s="367"/>
      <c r="B111" s="162"/>
      <c r="C111" s="249"/>
      <c r="D111" s="23"/>
      <c r="E111" s="243"/>
      <c r="F111" s="245"/>
      <c r="G111" s="243"/>
      <c r="H111" s="12"/>
      <c r="I111" s="369"/>
      <c r="J111" s="23"/>
      <c r="K111" s="243"/>
      <c r="L111" s="245"/>
      <c r="M111" s="243"/>
      <c r="N111" s="12"/>
      <c r="O111" s="365"/>
      <c r="P111" s="23"/>
      <c r="Q111" s="243"/>
      <c r="R111" s="245"/>
      <c r="S111" s="243"/>
      <c r="T111" s="12"/>
      <c r="U111" s="365"/>
      <c r="V111" s="23"/>
      <c r="W111" s="243"/>
      <c r="X111" s="257"/>
      <c r="Y111" s="255" t="s">
        <v>228</v>
      </c>
      <c r="Z111" s="256" t="e">
        <f t="shared" si="0"/>
        <v>#DIV/0!</v>
      </c>
      <c r="AA111" s="365"/>
      <c r="AB111" s="365"/>
      <c r="AC111" s="12"/>
      <c r="AD111" s="23"/>
    </row>
    <row r="112" spans="1:30" ht="19.5" customHeight="1">
      <c r="A112" s="367"/>
      <c r="B112" s="162"/>
      <c r="C112" s="249"/>
      <c r="D112" s="23"/>
      <c r="E112" s="243"/>
      <c r="F112" s="245"/>
      <c r="G112" s="243"/>
      <c r="H112" s="12"/>
      <c r="I112" s="369"/>
      <c r="J112" s="23"/>
      <c r="K112" s="243"/>
      <c r="L112" s="245"/>
      <c r="M112" s="243"/>
      <c r="N112" s="12"/>
      <c r="O112" s="365"/>
      <c r="P112" s="23"/>
      <c r="Q112" s="243"/>
      <c r="R112" s="245"/>
      <c r="S112" s="243"/>
      <c r="T112" s="12"/>
      <c r="U112" s="365"/>
      <c r="V112" s="23"/>
      <c r="W112" s="243"/>
      <c r="X112" s="257"/>
      <c r="Y112" s="255" t="s">
        <v>228</v>
      </c>
      <c r="Z112" s="256" t="e">
        <f t="shared" si="0"/>
        <v>#DIV/0!</v>
      </c>
      <c r="AA112" s="365"/>
      <c r="AB112" s="365"/>
      <c r="AC112" s="12"/>
      <c r="AD112" s="23"/>
    </row>
    <row r="113" spans="1:30" ht="19.5" customHeight="1">
      <c r="A113" s="367"/>
      <c r="B113" s="162"/>
      <c r="C113" s="249"/>
      <c r="D113" s="23"/>
      <c r="E113" s="243"/>
      <c r="F113" s="245"/>
      <c r="G113" s="243"/>
      <c r="H113" s="12"/>
      <c r="I113" s="369"/>
      <c r="J113" s="23"/>
      <c r="K113" s="243"/>
      <c r="L113" s="245"/>
      <c r="M113" s="243"/>
      <c r="N113" s="12"/>
      <c r="O113" s="365"/>
      <c r="P113" s="23"/>
      <c r="Q113" s="243"/>
      <c r="R113" s="245"/>
      <c r="S113" s="243"/>
      <c r="T113" s="12"/>
      <c r="U113" s="365"/>
      <c r="V113" s="23"/>
      <c r="W113" s="243"/>
      <c r="X113" s="257"/>
      <c r="Y113" s="255" t="s">
        <v>228</v>
      </c>
      <c r="Z113" s="256" t="e">
        <f t="shared" si="0"/>
        <v>#DIV/0!</v>
      </c>
      <c r="AA113" s="365"/>
      <c r="AB113" s="365"/>
      <c r="AC113" s="12"/>
      <c r="AD113" s="23"/>
    </row>
    <row r="114" spans="1:30" ht="19.5" customHeight="1">
      <c r="A114" s="367"/>
      <c r="B114" s="162"/>
      <c r="C114" s="249"/>
      <c r="D114" s="23"/>
      <c r="E114" s="243"/>
      <c r="F114" s="245"/>
      <c r="G114" s="243"/>
      <c r="H114" s="12"/>
      <c r="I114" s="369"/>
      <c r="J114" s="23"/>
      <c r="K114" s="243"/>
      <c r="L114" s="245"/>
      <c r="M114" s="243"/>
      <c r="N114" s="12"/>
      <c r="O114" s="365"/>
      <c r="P114" s="23"/>
      <c r="Q114" s="243"/>
      <c r="R114" s="245"/>
      <c r="S114" s="243"/>
      <c r="T114" s="12"/>
      <c r="U114" s="365"/>
      <c r="V114" s="23"/>
      <c r="W114" s="243"/>
      <c r="X114" s="257"/>
      <c r="Y114" s="255" t="s">
        <v>228</v>
      </c>
      <c r="Z114" s="256" t="e">
        <f t="shared" si="0"/>
        <v>#DIV/0!</v>
      </c>
      <c r="AA114" s="365"/>
      <c r="AB114" s="365"/>
      <c r="AC114" s="12"/>
      <c r="AD114" s="23"/>
    </row>
    <row r="115" spans="1:30" ht="19.5" customHeight="1">
      <c r="A115" s="367"/>
      <c r="B115" s="162"/>
      <c r="C115" s="249"/>
      <c r="D115" s="23"/>
      <c r="E115" s="243"/>
      <c r="F115" s="245"/>
      <c r="G115" s="243"/>
      <c r="H115" s="12"/>
      <c r="I115" s="369"/>
      <c r="J115" s="23"/>
      <c r="K115" s="243"/>
      <c r="L115" s="245"/>
      <c r="M115" s="243"/>
      <c r="N115" s="12"/>
      <c r="O115" s="365"/>
      <c r="P115" s="23"/>
      <c r="Q115" s="243"/>
      <c r="R115" s="245"/>
      <c r="S115" s="243"/>
      <c r="T115" s="12"/>
      <c r="U115" s="365"/>
      <c r="V115" s="23"/>
      <c r="W115" s="243"/>
      <c r="X115" s="257"/>
      <c r="Y115" s="255" t="s">
        <v>228</v>
      </c>
      <c r="Z115" s="256" t="e">
        <f t="shared" si="0"/>
        <v>#DIV/0!</v>
      </c>
      <c r="AA115" s="365"/>
      <c r="AB115" s="365"/>
      <c r="AC115" s="12"/>
      <c r="AD115" s="23"/>
    </row>
    <row r="116" spans="1:30" ht="19.5" customHeight="1">
      <c r="A116" s="367"/>
      <c r="B116" s="162"/>
      <c r="C116" s="249"/>
      <c r="D116" s="23"/>
      <c r="E116" s="243"/>
      <c r="F116" s="245"/>
      <c r="G116" s="243"/>
      <c r="H116" s="12"/>
      <c r="I116" s="369"/>
      <c r="J116" s="23"/>
      <c r="K116" s="243"/>
      <c r="L116" s="245"/>
      <c r="M116" s="243"/>
      <c r="N116" s="12"/>
      <c r="O116" s="365"/>
      <c r="P116" s="23"/>
      <c r="Q116" s="243"/>
      <c r="R116" s="245"/>
      <c r="S116" s="243"/>
      <c r="T116" s="12"/>
      <c r="U116" s="365"/>
      <c r="V116" s="23"/>
      <c r="W116" s="243"/>
      <c r="X116" s="257"/>
      <c r="Y116" s="255" t="s">
        <v>228</v>
      </c>
      <c r="Z116" s="256" t="e">
        <f t="shared" si="0"/>
        <v>#DIV/0!</v>
      </c>
      <c r="AA116" s="365"/>
      <c r="AB116" s="365"/>
      <c r="AC116" s="12"/>
      <c r="AD116" s="23"/>
    </row>
    <row r="117" spans="1:30" ht="19.5" customHeight="1">
      <c r="A117" s="367"/>
      <c r="B117" s="162"/>
      <c r="C117" s="249"/>
      <c r="D117" s="23"/>
      <c r="E117" s="243"/>
      <c r="F117" s="245"/>
      <c r="G117" s="243"/>
      <c r="H117" s="12"/>
      <c r="I117" s="369"/>
      <c r="J117" s="23"/>
      <c r="K117" s="243"/>
      <c r="L117" s="245"/>
      <c r="M117" s="243"/>
      <c r="N117" s="12"/>
      <c r="O117" s="365"/>
      <c r="P117" s="23"/>
      <c r="Q117" s="243"/>
      <c r="R117" s="245"/>
      <c r="S117" s="243"/>
      <c r="T117" s="12"/>
      <c r="U117" s="365"/>
      <c r="V117" s="23"/>
      <c r="W117" s="243"/>
      <c r="X117" s="257"/>
      <c r="Y117" s="255" t="s">
        <v>228</v>
      </c>
      <c r="Z117" s="256" t="e">
        <f t="shared" si="0"/>
        <v>#DIV/0!</v>
      </c>
      <c r="AA117" s="365"/>
      <c r="AB117" s="365"/>
      <c r="AC117" s="12"/>
      <c r="AD117" s="23"/>
    </row>
    <row r="118" spans="1:30" ht="19.5" customHeight="1">
      <c r="A118" s="367"/>
      <c r="B118" s="162"/>
      <c r="C118" s="249"/>
      <c r="D118" s="23"/>
      <c r="E118" s="243"/>
      <c r="F118" s="245"/>
      <c r="G118" s="243"/>
      <c r="H118" s="12"/>
      <c r="I118" s="369"/>
      <c r="J118" s="23"/>
      <c r="K118" s="243"/>
      <c r="L118" s="245"/>
      <c r="M118" s="243"/>
      <c r="N118" s="12"/>
      <c r="O118" s="365"/>
      <c r="P118" s="23"/>
      <c r="Q118" s="243"/>
      <c r="R118" s="245"/>
      <c r="S118" s="243"/>
      <c r="T118" s="12"/>
      <c r="U118" s="365"/>
      <c r="V118" s="23"/>
      <c r="W118" s="243"/>
      <c r="X118" s="257"/>
      <c r="Y118" s="255" t="s">
        <v>228</v>
      </c>
      <c r="Z118" s="256" t="e">
        <f t="shared" si="0"/>
        <v>#DIV/0!</v>
      </c>
      <c r="AA118" s="365"/>
      <c r="AB118" s="365"/>
      <c r="AC118" s="12"/>
      <c r="AD118" s="23"/>
    </row>
    <row r="119" spans="1:30" ht="19.5" customHeight="1">
      <c r="A119" s="367"/>
      <c r="B119" s="162"/>
      <c r="C119" s="249"/>
      <c r="D119" s="23"/>
      <c r="E119" s="243"/>
      <c r="F119" s="245"/>
      <c r="G119" s="243"/>
      <c r="H119" s="12"/>
      <c r="I119" s="369"/>
      <c r="J119" s="23"/>
      <c r="K119" s="243"/>
      <c r="L119" s="245"/>
      <c r="M119" s="243"/>
      <c r="N119" s="12"/>
      <c r="O119" s="365"/>
      <c r="P119" s="23"/>
      <c r="Q119" s="243"/>
      <c r="R119" s="245"/>
      <c r="S119" s="243"/>
      <c r="T119" s="12"/>
      <c r="U119" s="365"/>
      <c r="V119" s="23"/>
      <c r="W119" s="243"/>
      <c r="X119" s="257"/>
      <c r="Y119" s="255" t="s">
        <v>228</v>
      </c>
      <c r="Z119" s="256" t="e">
        <f t="shared" si="0"/>
        <v>#DIV/0!</v>
      </c>
      <c r="AA119" s="365"/>
      <c r="AB119" s="365"/>
      <c r="AC119" s="12"/>
      <c r="AD119" s="23"/>
    </row>
    <row r="120" spans="1:30" ht="19.5" customHeight="1">
      <c r="A120" s="367"/>
      <c r="B120" s="162"/>
      <c r="C120" s="249"/>
      <c r="D120" s="23"/>
      <c r="E120" s="243"/>
      <c r="F120" s="245"/>
      <c r="G120" s="243"/>
      <c r="H120" s="12"/>
      <c r="I120" s="369"/>
      <c r="J120" s="23"/>
      <c r="K120" s="243"/>
      <c r="L120" s="245"/>
      <c r="M120" s="243"/>
      <c r="N120" s="12"/>
      <c r="O120" s="365"/>
      <c r="P120" s="23"/>
      <c r="Q120" s="243"/>
      <c r="R120" s="245"/>
      <c r="S120" s="243"/>
      <c r="T120" s="12"/>
      <c r="U120" s="365"/>
      <c r="V120" s="23"/>
      <c r="W120" s="243"/>
      <c r="X120" s="257"/>
      <c r="Y120" s="255" t="s">
        <v>228</v>
      </c>
      <c r="Z120" s="256" t="e">
        <f t="shared" si="0"/>
        <v>#DIV/0!</v>
      </c>
      <c r="AA120" s="365"/>
      <c r="AB120" s="365"/>
      <c r="AC120" s="12"/>
      <c r="AD120" s="23"/>
    </row>
    <row r="121" spans="1:30" ht="19.5" customHeight="1">
      <c r="A121" s="367"/>
      <c r="B121" s="162"/>
      <c r="C121" s="249"/>
      <c r="D121" s="23"/>
      <c r="E121" s="243"/>
      <c r="F121" s="245"/>
      <c r="G121" s="243"/>
      <c r="H121" s="12"/>
      <c r="I121" s="369"/>
      <c r="J121" s="23"/>
      <c r="K121" s="243"/>
      <c r="L121" s="245"/>
      <c r="M121" s="243"/>
      <c r="N121" s="12"/>
      <c r="O121" s="365"/>
      <c r="P121" s="23"/>
      <c r="Q121" s="243"/>
      <c r="R121" s="245"/>
      <c r="S121" s="243"/>
      <c r="T121" s="12"/>
      <c r="U121" s="365"/>
      <c r="V121" s="23"/>
      <c r="W121" s="243"/>
      <c r="X121" s="257"/>
      <c r="Y121" s="255" t="s">
        <v>228</v>
      </c>
      <c r="Z121" s="256" t="e">
        <f t="shared" si="0"/>
        <v>#DIV/0!</v>
      </c>
      <c r="AA121" s="365"/>
      <c r="AB121" s="365"/>
      <c r="AC121" s="12"/>
      <c r="AD121" s="23"/>
    </row>
    <row r="122" spans="1:30" ht="19.5" customHeight="1" thickBot="1">
      <c r="A122" s="368"/>
      <c r="B122" s="159"/>
      <c r="C122" s="250"/>
      <c r="D122" s="23"/>
      <c r="E122" s="243"/>
      <c r="F122" s="245"/>
      <c r="G122" s="243"/>
      <c r="H122" s="12"/>
      <c r="I122" s="369"/>
      <c r="J122" s="23"/>
      <c r="K122" s="243"/>
      <c r="L122" s="245"/>
      <c r="M122" s="243"/>
      <c r="N122" s="12"/>
      <c r="O122" s="365"/>
      <c r="P122" s="23"/>
      <c r="Q122" s="243"/>
      <c r="R122" s="245"/>
      <c r="S122" s="243"/>
      <c r="T122" s="12"/>
      <c r="U122" s="365"/>
      <c r="V122" s="23"/>
      <c r="W122" s="243"/>
      <c r="X122" s="258"/>
      <c r="Y122" s="246" t="s">
        <v>228</v>
      </c>
      <c r="Z122" s="259" t="e">
        <f t="shared" si="0"/>
        <v>#DIV/0!</v>
      </c>
      <c r="AA122" s="365"/>
      <c r="AB122" s="365"/>
      <c r="AC122" s="12"/>
      <c r="AD122" s="23"/>
    </row>
    <row r="123" spans="27:30" ht="19.5" customHeight="1">
      <c r="AA123" s="12"/>
      <c r="AB123" s="12"/>
      <c r="AC123" s="12"/>
      <c r="AD123" s="23"/>
    </row>
    <row r="124" spans="27:30" ht="19.5" customHeight="1">
      <c r="AA124" s="12"/>
      <c r="AB124" s="12"/>
      <c r="AC124" s="12"/>
      <c r="AD124" s="23"/>
    </row>
    <row r="125" spans="27:30" ht="19.5" customHeight="1">
      <c r="AA125" s="12"/>
      <c r="AB125" s="12"/>
      <c r="AC125" s="12"/>
      <c r="AD125" s="23"/>
    </row>
    <row r="126" spans="27:30" ht="19.5" customHeight="1">
      <c r="AA126" s="12"/>
      <c r="AB126" s="12"/>
      <c r="AC126" s="12"/>
      <c r="AD126" s="23"/>
    </row>
    <row r="127" spans="1:30" ht="19.5" customHeight="1">
      <c r="A127" s="135"/>
      <c r="B127" s="243"/>
      <c r="C127" s="23"/>
      <c r="D127" s="12"/>
      <c r="E127" s="243"/>
      <c r="F127" s="12"/>
      <c r="G127" s="243"/>
      <c r="H127" s="12"/>
      <c r="I127" s="147"/>
      <c r="J127" s="12"/>
      <c r="K127" s="243"/>
      <c r="L127" s="12"/>
      <c r="M127" s="243"/>
      <c r="N127" s="12"/>
      <c r="O127" s="147"/>
      <c r="P127" s="12"/>
      <c r="Q127" s="243"/>
      <c r="R127" s="12"/>
      <c r="S127" s="243"/>
      <c r="T127" s="12"/>
      <c r="U127" s="147"/>
      <c r="V127" s="12"/>
      <c r="W127" s="243"/>
      <c r="X127" s="12"/>
      <c r="Y127" s="243"/>
      <c r="Z127" s="12"/>
      <c r="AA127" s="12"/>
      <c r="AB127" s="12"/>
      <c r="AC127" s="12"/>
      <c r="AD127" s="12"/>
    </row>
    <row r="128" spans="1:30" ht="19.5" customHeight="1" thickBot="1">
      <c r="A128" s="363" t="s">
        <v>229</v>
      </c>
      <c r="B128" s="363"/>
      <c r="C128" s="363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</row>
    <row r="129" spans="1:30" ht="60" customHeight="1" thickBot="1">
      <c r="A129" s="238" t="s">
        <v>197</v>
      </c>
      <c r="B129" s="239" t="s">
        <v>220</v>
      </c>
      <c r="C129" s="240" t="s">
        <v>199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ht="34.5" customHeight="1" thickBot="1">
      <c r="A130" s="366">
        <v>327</v>
      </c>
      <c r="B130" s="241" t="s">
        <v>200</v>
      </c>
      <c r="C130" s="260" t="s">
        <v>230</v>
      </c>
      <c r="D130" s="23"/>
      <c r="E130" s="243"/>
      <c r="F130" s="261"/>
      <c r="G130" s="243"/>
      <c r="H130" s="12"/>
      <c r="I130" s="369"/>
      <c r="J130" s="23"/>
      <c r="K130" s="243"/>
      <c r="L130" s="12"/>
      <c r="M130" s="243"/>
      <c r="N130" s="12"/>
      <c r="O130" s="365"/>
      <c r="P130" s="23"/>
      <c r="Q130" s="243"/>
      <c r="R130" s="12"/>
      <c r="S130" s="243"/>
      <c r="T130" s="12"/>
      <c r="U130" s="365"/>
      <c r="V130" s="23"/>
      <c r="W130" s="243"/>
      <c r="X130" s="261"/>
      <c r="Y130" s="243"/>
      <c r="Z130" s="12"/>
      <c r="AA130" s="365"/>
      <c r="AB130" s="365"/>
      <c r="AC130" s="12"/>
      <c r="AD130" s="23"/>
    </row>
    <row r="131" spans="1:30" ht="30.75" customHeight="1" thickBot="1">
      <c r="A131" s="367"/>
      <c r="B131" s="244" t="s">
        <v>221</v>
      </c>
      <c r="C131" s="260" t="s">
        <v>231</v>
      </c>
      <c r="D131" s="23"/>
      <c r="E131" s="243"/>
      <c r="F131" s="261"/>
      <c r="G131" s="243"/>
      <c r="H131" s="12"/>
      <c r="I131" s="369"/>
      <c r="J131" s="23"/>
      <c r="K131" s="243"/>
      <c r="L131" s="12"/>
      <c r="M131" s="243"/>
      <c r="N131" s="12"/>
      <c r="O131" s="365"/>
      <c r="P131" s="23"/>
      <c r="Q131" s="243"/>
      <c r="R131" s="12"/>
      <c r="S131" s="243"/>
      <c r="T131" s="12"/>
      <c r="U131" s="365"/>
      <c r="V131" s="23"/>
      <c r="W131" s="243"/>
      <c r="X131" s="261"/>
      <c r="Y131" s="243"/>
      <c r="Z131" s="12"/>
      <c r="AA131" s="365"/>
      <c r="AB131" s="365"/>
      <c r="AC131" s="12"/>
      <c r="AD131" s="23"/>
    </row>
    <row r="132" spans="1:30" ht="26.25" thickBot="1">
      <c r="A132" s="367"/>
      <c r="B132" s="162" t="s">
        <v>222</v>
      </c>
      <c r="C132" s="260" t="s">
        <v>232</v>
      </c>
      <c r="D132" s="23"/>
      <c r="E132" s="243"/>
      <c r="F132" s="261"/>
      <c r="G132" s="243"/>
      <c r="H132" s="12"/>
      <c r="I132" s="369"/>
      <c r="J132" s="23"/>
      <c r="K132" s="243"/>
      <c r="L132" s="245"/>
      <c r="M132" s="243"/>
      <c r="N132" s="12"/>
      <c r="O132" s="365"/>
      <c r="P132" s="23"/>
      <c r="Q132" s="243"/>
      <c r="R132" s="245"/>
      <c r="S132" s="243"/>
      <c r="T132" s="12"/>
      <c r="U132" s="365"/>
      <c r="V132" s="23"/>
      <c r="W132" s="243"/>
      <c r="X132" s="261"/>
      <c r="Y132" s="243"/>
      <c r="Z132" s="12"/>
      <c r="AA132" s="365"/>
      <c r="AB132" s="365"/>
      <c r="AC132" s="12"/>
      <c r="AD132" s="23"/>
    </row>
    <row r="133" spans="1:30" ht="26.25" thickBot="1">
      <c r="A133" s="367"/>
      <c r="B133" s="162" t="s">
        <v>223</v>
      </c>
      <c r="C133" s="260" t="s">
        <v>233</v>
      </c>
      <c r="D133" s="23"/>
      <c r="E133" s="243"/>
      <c r="F133" s="261"/>
      <c r="G133" s="243"/>
      <c r="H133" s="12"/>
      <c r="I133" s="369"/>
      <c r="J133" s="23"/>
      <c r="K133" s="243"/>
      <c r="L133" s="245"/>
      <c r="M133" s="243"/>
      <c r="N133" s="12"/>
      <c r="O133" s="365"/>
      <c r="P133" s="23"/>
      <c r="Q133" s="243"/>
      <c r="R133" s="245"/>
      <c r="S133" s="243"/>
      <c r="T133" s="12"/>
      <c r="U133" s="365"/>
      <c r="V133" s="23"/>
      <c r="W133" s="243"/>
      <c r="X133" s="261"/>
      <c r="Y133" s="243"/>
      <c r="Z133" s="12"/>
      <c r="AA133" s="365"/>
      <c r="AB133" s="365"/>
      <c r="AC133" s="12"/>
      <c r="AD133" s="23"/>
    </row>
    <row r="134" spans="1:30" ht="26.25" thickBot="1">
      <c r="A134" s="367"/>
      <c r="B134" s="248" t="s">
        <v>224</v>
      </c>
      <c r="C134" s="260" t="s">
        <v>234</v>
      </c>
      <c r="D134" s="23"/>
      <c r="E134" s="243"/>
      <c r="F134" s="261"/>
      <c r="G134" s="243"/>
      <c r="H134" s="12"/>
      <c r="I134" s="369"/>
      <c r="J134" s="23"/>
      <c r="K134" s="243"/>
      <c r="L134" s="245"/>
      <c r="M134" s="243"/>
      <c r="N134" s="12"/>
      <c r="O134" s="365"/>
      <c r="P134" s="23"/>
      <c r="Q134" s="243"/>
      <c r="R134" s="245"/>
      <c r="S134" s="243"/>
      <c r="T134" s="12"/>
      <c r="U134" s="365"/>
      <c r="V134" s="23"/>
      <c r="W134" s="243"/>
      <c r="X134" s="261"/>
      <c r="Y134" s="243"/>
      <c r="Z134" s="12"/>
      <c r="AA134" s="365"/>
      <c r="AB134" s="365"/>
      <c r="AC134" s="12"/>
      <c r="AD134" s="23"/>
    </row>
    <row r="135" spans="1:30" ht="26.25" thickBot="1">
      <c r="A135" s="367"/>
      <c r="B135" s="162" t="s">
        <v>225</v>
      </c>
      <c r="C135" s="260" t="s">
        <v>235</v>
      </c>
      <c r="D135" s="23"/>
      <c r="E135" s="243"/>
      <c r="F135" s="261"/>
      <c r="G135" s="243"/>
      <c r="H135" s="12"/>
      <c r="I135" s="369"/>
      <c r="J135" s="23"/>
      <c r="K135" s="243"/>
      <c r="L135" s="245"/>
      <c r="M135" s="243"/>
      <c r="N135" s="12"/>
      <c r="O135" s="365"/>
      <c r="P135" s="23"/>
      <c r="Q135" s="243"/>
      <c r="R135" s="245"/>
      <c r="S135" s="243"/>
      <c r="T135" s="12"/>
      <c r="U135" s="365"/>
      <c r="V135" s="23"/>
      <c r="W135" s="243"/>
      <c r="X135" s="261"/>
      <c r="Y135" s="243"/>
      <c r="Z135" s="12"/>
      <c r="AA135" s="365"/>
      <c r="AB135" s="365"/>
      <c r="AC135" s="12"/>
      <c r="AD135" s="23"/>
    </row>
    <row r="136" spans="1:30" ht="25.5">
      <c r="A136" s="367"/>
      <c r="B136" s="162" t="s">
        <v>226</v>
      </c>
      <c r="C136" s="260" t="s">
        <v>236</v>
      </c>
      <c r="D136" s="23"/>
      <c r="E136" s="243"/>
      <c r="F136" s="261"/>
      <c r="G136" s="243"/>
      <c r="H136" s="12"/>
      <c r="I136" s="369"/>
      <c r="J136" s="23"/>
      <c r="K136" s="243"/>
      <c r="L136" s="245"/>
      <c r="M136" s="243"/>
      <c r="N136" s="12"/>
      <c r="O136" s="365"/>
      <c r="P136" s="23"/>
      <c r="Q136" s="243"/>
      <c r="R136" s="245"/>
      <c r="S136" s="243"/>
      <c r="T136" s="12"/>
      <c r="U136" s="365"/>
      <c r="V136" s="23"/>
      <c r="W136" s="243"/>
      <c r="X136" s="261"/>
      <c r="Y136" s="243"/>
      <c r="Z136" s="12"/>
      <c r="AA136" s="365"/>
      <c r="AB136" s="365"/>
      <c r="AC136" s="12"/>
      <c r="AD136" s="23"/>
    </row>
    <row r="137" spans="1:30" ht="19.5" customHeight="1">
      <c r="A137" s="367"/>
      <c r="B137" s="162"/>
      <c r="C137" s="249"/>
      <c r="D137" s="23"/>
      <c r="E137" s="243"/>
      <c r="F137" s="245"/>
      <c r="G137" s="243"/>
      <c r="H137" s="12"/>
      <c r="I137" s="369"/>
      <c r="J137" s="23"/>
      <c r="K137" s="243"/>
      <c r="L137" s="245"/>
      <c r="M137" s="243"/>
      <c r="N137" s="12"/>
      <c r="O137" s="365"/>
      <c r="P137" s="23"/>
      <c r="Q137" s="243"/>
      <c r="R137" s="245"/>
      <c r="S137" s="243"/>
      <c r="T137" s="12"/>
      <c r="U137" s="365"/>
      <c r="V137" s="23"/>
      <c r="W137" s="243"/>
      <c r="X137" s="245"/>
      <c r="Y137" s="243"/>
      <c r="Z137" s="12"/>
      <c r="AA137" s="365"/>
      <c r="AB137" s="365"/>
      <c r="AC137" s="12"/>
      <c r="AD137" s="23"/>
    </row>
    <row r="138" spans="1:30" ht="19.5" customHeight="1">
      <c r="A138" s="367"/>
      <c r="B138" s="162"/>
      <c r="C138" s="249"/>
      <c r="D138" s="23"/>
      <c r="E138" s="243"/>
      <c r="F138" s="245"/>
      <c r="G138" s="243"/>
      <c r="H138" s="12"/>
      <c r="I138" s="369"/>
      <c r="J138" s="23"/>
      <c r="K138" s="243"/>
      <c r="L138" s="245"/>
      <c r="M138" s="243"/>
      <c r="N138" s="12"/>
      <c r="O138" s="365"/>
      <c r="P138" s="23"/>
      <c r="Q138" s="243"/>
      <c r="R138" s="245"/>
      <c r="S138" s="243"/>
      <c r="T138" s="12"/>
      <c r="U138" s="365"/>
      <c r="V138" s="23"/>
      <c r="W138" s="243"/>
      <c r="X138" s="245"/>
      <c r="Y138" s="243"/>
      <c r="Z138" s="12"/>
      <c r="AA138" s="365"/>
      <c r="AB138" s="365"/>
      <c r="AC138" s="12"/>
      <c r="AD138" s="23"/>
    </row>
    <row r="139" spans="1:30" ht="19.5" customHeight="1">
      <c r="A139" s="367"/>
      <c r="B139" s="162"/>
      <c r="C139" s="249"/>
      <c r="D139" s="23"/>
      <c r="E139" s="243"/>
      <c r="F139" s="245"/>
      <c r="G139" s="243"/>
      <c r="H139" s="12"/>
      <c r="I139" s="369"/>
      <c r="J139" s="23"/>
      <c r="K139" s="243"/>
      <c r="L139" s="245"/>
      <c r="M139" s="243"/>
      <c r="N139" s="12"/>
      <c r="O139" s="365"/>
      <c r="P139" s="23"/>
      <c r="Q139" s="243"/>
      <c r="R139" s="245"/>
      <c r="S139" s="243"/>
      <c r="T139" s="12"/>
      <c r="U139" s="365"/>
      <c r="V139" s="23"/>
      <c r="W139" s="243"/>
      <c r="X139" s="245"/>
      <c r="Y139" s="243"/>
      <c r="Z139" s="12"/>
      <c r="AA139" s="365"/>
      <c r="AB139" s="365"/>
      <c r="AC139" s="12"/>
      <c r="AD139" s="23"/>
    </row>
    <row r="140" spans="1:30" ht="19.5" customHeight="1">
      <c r="A140" s="367"/>
      <c r="B140" s="162"/>
      <c r="C140" s="249"/>
      <c r="D140" s="23"/>
      <c r="E140" s="243"/>
      <c r="F140" s="245"/>
      <c r="G140" s="243"/>
      <c r="H140" s="12"/>
      <c r="I140" s="369"/>
      <c r="J140" s="23"/>
      <c r="K140" s="243"/>
      <c r="L140" s="245"/>
      <c r="M140" s="243"/>
      <c r="N140" s="12"/>
      <c r="O140" s="365"/>
      <c r="P140" s="23"/>
      <c r="Q140" s="243"/>
      <c r="R140" s="245"/>
      <c r="S140" s="243"/>
      <c r="T140" s="12"/>
      <c r="U140" s="365"/>
      <c r="V140" s="23"/>
      <c r="W140" s="243"/>
      <c r="X140" s="245"/>
      <c r="Y140" s="243"/>
      <c r="Z140" s="12"/>
      <c r="AA140" s="365"/>
      <c r="AB140" s="365"/>
      <c r="AC140" s="12"/>
      <c r="AD140" s="23"/>
    </row>
    <row r="141" spans="1:30" ht="19.5" customHeight="1">
      <c r="A141" s="367"/>
      <c r="B141" s="162"/>
      <c r="C141" s="249"/>
      <c r="D141" s="23"/>
      <c r="E141" s="243"/>
      <c r="F141" s="245"/>
      <c r="G141" s="243"/>
      <c r="H141" s="12"/>
      <c r="I141" s="369"/>
      <c r="J141" s="23"/>
      <c r="K141" s="243"/>
      <c r="L141" s="245"/>
      <c r="M141" s="243"/>
      <c r="N141" s="12"/>
      <c r="O141" s="365"/>
      <c r="P141" s="23"/>
      <c r="Q141" s="243"/>
      <c r="R141" s="245"/>
      <c r="S141" s="243"/>
      <c r="T141" s="12"/>
      <c r="U141" s="365"/>
      <c r="V141" s="23"/>
      <c r="W141" s="243"/>
      <c r="X141" s="245"/>
      <c r="Y141" s="243"/>
      <c r="Z141" s="12"/>
      <c r="AA141" s="365"/>
      <c r="AB141" s="365"/>
      <c r="AC141" s="12"/>
      <c r="AD141" s="23"/>
    </row>
    <row r="142" spans="1:30" ht="19.5" customHeight="1">
      <c r="A142" s="367"/>
      <c r="B142" s="162"/>
      <c r="C142" s="249"/>
      <c r="D142" s="23"/>
      <c r="E142" s="243"/>
      <c r="F142" s="245"/>
      <c r="G142" s="243"/>
      <c r="H142" s="12"/>
      <c r="I142" s="369"/>
      <c r="J142" s="23"/>
      <c r="K142" s="243"/>
      <c r="L142" s="245"/>
      <c r="M142" s="243"/>
      <c r="N142" s="12"/>
      <c r="O142" s="365"/>
      <c r="P142" s="23"/>
      <c r="Q142" s="243"/>
      <c r="R142" s="245"/>
      <c r="S142" s="243"/>
      <c r="T142" s="12"/>
      <c r="U142" s="365"/>
      <c r="V142" s="23"/>
      <c r="W142" s="243"/>
      <c r="X142" s="245"/>
      <c r="Y142" s="243"/>
      <c r="Z142" s="12"/>
      <c r="AA142" s="365"/>
      <c r="AB142" s="365"/>
      <c r="AC142" s="12"/>
      <c r="AD142" s="23"/>
    </row>
    <row r="143" spans="1:30" ht="19.5" customHeight="1">
      <c r="A143" s="367"/>
      <c r="B143" s="162"/>
      <c r="C143" s="249"/>
      <c r="D143" s="23"/>
      <c r="E143" s="243"/>
      <c r="F143" s="245"/>
      <c r="G143" s="243"/>
      <c r="H143" s="12"/>
      <c r="I143" s="369"/>
      <c r="J143" s="23"/>
      <c r="K143" s="243"/>
      <c r="L143" s="245"/>
      <c r="M143" s="243"/>
      <c r="N143" s="12"/>
      <c r="O143" s="365"/>
      <c r="P143" s="23"/>
      <c r="Q143" s="243"/>
      <c r="R143" s="245"/>
      <c r="S143" s="243"/>
      <c r="T143" s="12"/>
      <c r="U143" s="365"/>
      <c r="V143" s="23"/>
      <c r="W143" s="243"/>
      <c r="X143" s="245"/>
      <c r="Y143" s="243"/>
      <c r="Z143" s="12"/>
      <c r="AA143" s="365"/>
      <c r="AB143" s="365"/>
      <c r="AC143" s="12"/>
      <c r="AD143" s="23"/>
    </row>
    <row r="144" spans="1:30" ht="19.5" customHeight="1">
      <c r="A144" s="367"/>
      <c r="B144" s="162"/>
      <c r="C144" s="249"/>
      <c r="D144" s="23"/>
      <c r="E144" s="243"/>
      <c r="F144" s="245"/>
      <c r="G144" s="243"/>
      <c r="H144" s="12"/>
      <c r="I144" s="369"/>
      <c r="J144" s="23"/>
      <c r="K144" s="243"/>
      <c r="L144" s="245"/>
      <c r="M144" s="243"/>
      <c r="N144" s="12"/>
      <c r="O144" s="365"/>
      <c r="P144" s="23"/>
      <c r="Q144" s="243"/>
      <c r="R144" s="245"/>
      <c r="S144" s="243"/>
      <c r="T144" s="12"/>
      <c r="U144" s="365"/>
      <c r="V144" s="23"/>
      <c r="W144" s="243"/>
      <c r="X144" s="245"/>
      <c r="Y144" s="243"/>
      <c r="Z144" s="12"/>
      <c r="AA144" s="365"/>
      <c r="AB144" s="365"/>
      <c r="AC144" s="12"/>
      <c r="AD144" s="23"/>
    </row>
    <row r="145" spans="1:30" ht="19.5" customHeight="1">
      <c r="A145" s="367"/>
      <c r="B145" s="162"/>
      <c r="C145" s="249"/>
      <c r="D145" s="23"/>
      <c r="E145" s="243"/>
      <c r="F145" s="245"/>
      <c r="G145" s="243"/>
      <c r="H145" s="12"/>
      <c r="I145" s="369"/>
      <c r="J145" s="23"/>
      <c r="K145" s="243"/>
      <c r="L145" s="245"/>
      <c r="M145" s="243"/>
      <c r="N145" s="12"/>
      <c r="O145" s="365"/>
      <c r="P145" s="23"/>
      <c r="Q145" s="243"/>
      <c r="R145" s="245"/>
      <c r="S145" s="243"/>
      <c r="T145" s="12"/>
      <c r="U145" s="365"/>
      <c r="V145" s="23"/>
      <c r="W145" s="243"/>
      <c r="X145" s="245"/>
      <c r="Y145" s="243"/>
      <c r="Z145" s="12"/>
      <c r="AA145" s="365"/>
      <c r="AB145" s="365"/>
      <c r="AC145" s="12"/>
      <c r="AD145" s="23"/>
    </row>
    <row r="146" spans="1:30" ht="19.5" customHeight="1">
      <c r="A146" s="367"/>
      <c r="B146" s="162"/>
      <c r="C146" s="249"/>
      <c r="D146" s="23"/>
      <c r="E146" s="243"/>
      <c r="F146" s="245"/>
      <c r="G146" s="243"/>
      <c r="H146" s="12"/>
      <c r="I146" s="369"/>
      <c r="J146" s="23"/>
      <c r="K146" s="243"/>
      <c r="L146" s="245"/>
      <c r="M146" s="243"/>
      <c r="N146" s="12"/>
      <c r="O146" s="365"/>
      <c r="P146" s="23"/>
      <c r="Q146" s="243"/>
      <c r="R146" s="245"/>
      <c r="S146" s="243"/>
      <c r="T146" s="12"/>
      <c r="U146" s="365"/>
      <c r="V146" s="23"/>
      <c r="W146" s="243"/>
      <c r="X146" s="245"/>
      <c r="Y146" s="243"/>
      <c r="Z146" s="12"/>
      <c r="AA146" s="365"/>
      <c r="AB146" s="365"/>
      <c r="AC146" s="12"/>
      <c r="AD146" s="23"/>
    </row>
    <row r="147" spans="1:30" ht="19.5" customHeight="1">
      <c r="A147" s="367"/>
      <c r="B147" s="162"/>
      <c r="C147" s="249"/>
      <c r="D147" s="23"/>
      <c r="E147" s="243"/>
      <c r="F147" s="245"/>
      <c r="G147" s="243"/>
      <c r="H147" s="12"/>
      <c r="I147" s="369"/>
      <c r="J147" s="23"/>
      <c r="K147" s="243"/>
      <c r="L147" s="245"/>
      <c r="M147" s="243"/>
      <c r="N147" s="12"/>
      <c r="O147" s="365"/>
      <c r="P147" s="23"/>
      <c r="Q147" s="243"/>
      <c r="R147" s="245"/>
      <c r="S147" s="243"/>
      <c r="T147" s="12"/>
      <c r="U147" s="365"/>
      <c r="V147" s="23"/>
      <c r="W147" s="243"/>
      <c r="X147" s="245"/>
      <c r="Y147" s="243"/>
      <c r="Z147" s="12"/>
      <c r="AA147" s="365"/>
      <c r="AB147" s="365"/>
      <c r="AC147" s="12"/>
      <c r="AD147" s="23"/>
    </row>
    <row r="148" spans="1:30" ht="19.5" customHeight="1">
      <c r="A148" s="367"/>
      <c r="B148" s="162"/>
      <c r="C148" s="249"/>
      <c r="D148" s="23"/>
      <c r="E148" s="243"/>
      <c r="F148" s="245"/>
      <c r="G148" s="243"/>
      <c r="H148" s="12"/>
      <c r="I148" s="369"/>
      <c r="J148" s="23"/>
      <c r="K148" s="243"/>
      <c r="L148" s="245"/>
      <c r="M148" s="243"/>
      <c r="N148" s="12"/>
      <c r="O148" s="365"/>
      <c r="P148" s="23"/>
      <c r="Q148" s="243"/>
      <c r="R148" s="245"/>
      <c r="S148" s="243"/>
      <c r="T148" s="12"/>
      <c r="U148" s="365"/>
      <c r="V148" s="23"/>
      <c r="W148" s="243"/>
      <c r="X148" s="245"/>
      <c r="Y148" s="243"/>
      <c r="Z148" s="12"/>
      <c r="AA148" s="365"/>
      <c r="AB148" s="365"/>
      <c r="AC148" s="12"/>
      <c r="AD148" s="23"/>
    </row>
    <row r="149" spans="1:30" ht="19.5" customHeight="1">
      <c r="A149" s="367"/>
      <c r="B149" s="162"/>
      <c r="C149" s="249"/>
      <c r="D149" s="23"/>
      <c r="E149" s="243"/>
      <c r="F149" s="245"/>
      <c r="G149" s="243"/>
      <c r="H149" s="12"/>
      <c r="I149" s="369"/>
      <c r="J149" s="23"/>
      <c r="K149" s="243"/>
      <c r="L149" s="245"/>
      <c r="M149" s="243"/>
      <c r="N149" s="12"/>
      <c r="O149" s="365"/>
      <c r="P149" s="23"/>
      <c r="Q149" s="243"/>
      <c r="R149" s="245"/>
      <c r="S149" s="243"/>
      <c r="T149" s="12"/>
      <c r="U149" s="365"/>
      <c r="V149" s="23"/>
      <c r="W149" s="243"/>
      <c r="X149" s="245"/>
      <c r="Y149" s="243"/>
      <c r="Z149" s="12"/>
      <c r="AA149" s="365"/>
      <c r="AB149" s="365"/>
      <c r="AC149" s="12"/>
      <c r="AD149" s="23"/>
    </row>
    <row r="150" spans="1:30" ht="19.5" customHeight="1">
      <c r="A150" s="367"/>
      <c r="B150" s="162"/>
      <c r="C150" s="249"/>
      <c r="D150" s="23"/>
      <c r="E150" s="243"/>
      <c r="F150" s="245"/>
      <c r="G150" s="243"/>
      <c r="H150" s="12"/>
      <c r="I150" s="369"/>
      <c r="J150" s="23"/>
      <c r="K150" s="243"/>
      <c r="L150" s="245"/>
      <c r="M150" s="243"/>
      <c r="N150" s="12"/>
      <c r="O150" s="365"/>
      <c r="P150" s="23"/>
      <c r="Q150" s="243"/>
      <c r="R150" s="245"/>
      <c r="S150" s="243"/>
      <c r="T150" s="12"/>
      <c r="U150" s="365"/>
      <c r="V150" s="23"/>
      <c r="W150" s="243"/>
      <c r="X150" s="245"/>
      <c r="Y150" s="243"/>
      <c r="Z150" s="12"/>
      <c r="AA150" s="365"/>
      <c r="AB150" s="365"/>
      <c r="AC150" s="12"/>
      <c r="AD150" s="23"/>
    </row>
    <row r="151" spans="1:30" ht="19.5" customHeight="1">
      <c r="A151" s="367"/>
      <c r="B151" s="162"/>
      <c r="C151" s="249"/>
      <c r="D151" s="23"/>
      <c r="E151" s="243"/>
      <c r="F151" s="245"/>
      <c r="G151" s="243"/>
      <c r="H151" s="12"/>
      <c r="I151" s="369"/>
      <c r="J151" s="23"/>
      <c r="K151" s="243"/>
      <c r="L151" s="245"/>
      <c r="M151" s="243"/>
      <c r="N151" s="12"/>
      <c r="O151" s="365"/>
      <c r="P151" s="23"/>
      <c r="Q151" s="243"/>
      <c r="R151" s="245"/>
      <c r="S151" s="243"/>
      <c r="T151" s="12"/>
      <c r="U151" s="365"/>
      <c r="V151" s="23"/>
      <c r="W151" s="243"/>
      <c r="X151" s="245"/>
      <c r="Y151" s="243"/>
      <c r="Z151" s="12"/>
      <c r="AA151" s="365"/>
      <c r="AB151" s="365"/>
      <c r="AC151" s="12"/>
      <c r="AD151" s="23"/>
    </row>
    <row r="152" spans="1:30" ht="19.5" customHeight="1">
      <c r="A152" s="367"/>
      <c r="B152" s="162"/>
      <c r="C152" s="249"/>
      <c r="D152" s="23"/>
      <c r="E152" s="243"/>
      <c r="F152" s="245"/>
      <c r="G152" s="243"/>
      <c r="H152" s="12"/>
      <c r="I152" s="369"/>
      <c r="J152" s="23"/>
      <c r="K152" s="243"/>
      <c r="L152" s="245"/>
      <c r="M152" s="243"/>
      <c r="N152" s="12"/>
      <c r="O152" s="365"/>
      <c r="P152" s="23"/>
      <c r="Q152" s="243"/>
      <c r="R152" s="245"/>
      <c r="S152" s="243"/>
      <c r="T152" s="12"/>
      <c r="U152" s="365"/>
      <c r="V152" s="23"/>
      <c r="W152" s="243"/>
      <c r="X152" s="245"/>
      <c r="Y152" s="243"/>
      <c r="Z152" s="12"/>
      <c r="AA152" s="365"/>
      <c r="AB152" s="365"/>
      <c r="AC152" s="12"/>
      <c r="AD152" s="23"/>
    </row>
    <row r="153" spans="1:30" ht="19.5" customHeight="1">
      <c r="A153" s="367"/>
      <c r="B153" s="162"/>
      <c r="C153" s="249"/>
      <c r="D153" s="23"/>
      <c r="E153" s="243"/>
      <c r="F153" s="245"/>
      <c r="G153" s="243"/>
      <c r="H153" s="12"/>
      <c r="I153" s="369"/>
      <c r="J153" s="23"/>
      <c r="K153" s="243"/>
      <c r="L153" s="245"/>
      <c r="M153" s="243"/>
      <c r="N153" s="12"/>
      <c r="O153" s="365"/>
      <c r="P153" s="23"/>
      <c r="Q153" s="243"/>
      <c r="R153" s="245"/>
      <c r="S153" s="243"/>
      <c r="T153" s="12"/>
      <c r="U153" s="365"/>
      <c r="V153" s="23"/>
      <c r="W153" s="243"/>
      <c r="X153" s="245"/>
      <c r="Y153" s="243"/>
      <c r="Z153" s="12"/>
      <c r="AA153" s="365"/>
      <c r="AB153" s="365"/>
      <c r="AC153" s="12"/>
      <c r="AD153" s="23"/>
    </row>
    <row r="154" spans="1:30" ht="19.5" customHeight="1">
      <c r="A154" s="367"/>
      <c r="B154" s="162"/>
      <c r="C154" s="249"/>
      <c r="D154" s="23"/>
      <c r="E154" s="243"/>
      <c r="F154" s="245"/>
      <c r="G154" s="243"/>
      <c r="H154" s="12"/>
      <c r="I154" s="369"/>
      <c r="J154" s="23"/>
      <c r="K154" s="243"/>
      <c r="L154" s="245"/>
      <c r="M154" s="243"/>
      <c r="N154" s="12"/>
      <c r="O154" s="365"/>
      <c r="P154" s="23"/>
      <c r="Q154" s="243"/>
      <c r="R154" s="245"/>
      <c r="S154" s="243"/>
      <c r="T154" s="12"/>
      <c r="U154" s="365"/>
      <c r="V154" s="23"/>
      <c r="W154" s="243"/>
      <c r="X154" s="245"/>
      <c r="Y154" s="243"/>
      <c r="Z154" s="12"/>
      <c r="AA154" s="365"/>
      <c r="AB154" s="365"/>
      <c r="AC154" s="12"/>
      <c r="AD154" s="23"/>
    </row>
    <row r="155" spans="1:30" ht="19.5" customHeight="1" thickBot="1">
      <c r="A155" s="370"/>
      <c r="B155" s="262"/>
      <c r="C155" s="263"/>
      <c r="D155" s="23"/>
      <c r="E155" s="243"/>
      <c r="F155" s="245"/>
      <c r="G155" s="243"/>
      <c r="H155" s="12"/>
      <c r="I155" s="369"/>
      <c r="J155" s="23"/>
      <c r="K155" s="243"/>
      <c r="L155" s="245"/>
      <c r="M155" s="243"/>
      <c r="N155" s="12"/>
      <c r="O155" s="365"/>
      <c r="P155" s="23"/>
      <c r="Q155" s="243"/>
      <c r="R155" s="245"/>
      <c r="S155" s="243"/>
      <c r="T155" s="12"/>
      <c r="U155" s="365"/>
      <c r="V155" s="23"/>
      <c r="W155" s="243"/>
      <c r="X155" s="245"/>
      <c r="Y155" s="243"/>
      <c r="Z155" s="12"/>
      <c r="AA155" s="365"/>
      <c r="AB155" s="365"/>
      <c r="AC155" s="12"/>
      <c r="AD155" s="23"/>
    </row>
    <row r="156" spans="1:30" ht="19.5" customHeight="1" thickBot="1">
      <c r="A156" s="366">
        <v>328</v>
      </c>
      <c r="B156" s="241" t="s">
        <v>200</v>
      </c>
      <c r="C156" s="242" t="s">
        <v>169</v>
      </c>
      <c r="D156" s="23"/>
      <c r="E156" s="243"/>
      <c r="F156" s="12"/>
      <c r="G156" s="243"/>
      <c r="H156" s="12"/>
      <c r="I156" s="369"/>
      <c r="J156" s="23"/>
      <c r="K156" s="243"/>
      <c r="L156" s="12"/>
      <c r="M156" s="243"/>
      <c r="N156" s="12"/>
      <c r="O156" s="365"/>
      <c r="P156" s="23"/>
      <c r="Q156" s="243"/>
      <c r="R156" s="12"/>
      <c r="S156" s="243"/>
      <c r="T156" s="12"/>
      <c r="U156" s="365"/>
      <c r="V156" s="23"/>
      <c r="W156" s="243"/>
      <c r="X156" s="12"/>
      <c r="Y156" s="243"/>
      <c r="Z156" s="12"/>
      <c r="AA156" s="365"/>
      <c r="AB156" s="365"/>
      <c r="AC156" s="12"/>
      <c r="AD156" s="23"/>
    </row>
    <row r="157" spans="1:30" ht="19.5" customHeight="1" thickBot="1">
      <c r="A157" s="367"/>
      <c r="B157" s="244" t="s">
        <v>221</v>
      </c>
      <c r="C157" s="242" t="s">
        <v>169</v>
      </c>
      <c r="D157" s="23"/>
      <c r="E157" s="243"/>
      <c r="F157" s="12"/>
      <c r="G157" s="243"/>
      <c r="H157" s="12"/>
      <c r="I157" s="369"/>
      <c r="J157" s="23"/>
      <c r="K157" s="243"/>
      <c r="L157" s="12"/>
      <c r="M157" s="243"/>
      <c r="N157" s="12"/>
      <c r="O157" s="365"/>
      <c r="P157" s="23"/>
      <c r="Q157" s="243"/>
      <c r="R157" s="12"/>
      <c r="S157" s="243"/>
      <c r="T157" s="12"/>
      <c r="U157" s="365"/>
      <c r="V157" s="23"/>
      <c r="W157" s="243"/>
      <c r="X157" s="12"/>
      <c r="Y157" s="243"/>
      <c r="Z157" s="12"/>
      <c r="AA157" s="365"/>
      <c r="AB157" s="365"/>
      <c r="AC157" s="12"/>
      <c r="AD157" s="23"/>
    </row>
    <row r="158" spans="1:30" ht="19.5" customHeight="1" thickBot="1">
      <c r="A158" s="367"/>
      <c r="B158" s="162" t="s">
        <v>222</v>
      </c>
      <c r="C158" s="242" t="s">
        <v>169</v>
      </c>
      <c r="D158" s="23"/>
      <c r="E158" s="243"/>
      <c r="F158" s="245"/>
      <c r="G158" s="243"/>
      <c r="H158" s="12"/>
      <c r="I158" s="369"/>
      <c r="J158" s="23"/>
      <c r="K158" s="243"/>
      <c r="L158" s="245"/>
      <c r="M158" s="243"/>
      <c r="N158" s="12"/>
      <c r="O158" s="365"/>
      <c r="P158" s="23"/>
      <c r="Q158" s="243"/>
      <c r="R158" s="245"/>
      <c r="S158" s="243"/>
      <c r="T158" s="12"/>
      <c r="U158" s="365"/>
      <c r="V158" s="23"/>
      <c r="W158" s="243"/>
      <c r="X158" s="245"/>
      <c r="Y158" s="243"/>
      <c r="Z158" s="12"/>
      <c r="AA158" s="365"/>
      <c r="AB158" s="365"/>
      <c r="AC158" s="12"/>
      <c r="AD158" s="23"/>
    </row>
    <row r="159" spans="1:30" ht="19.5" customHeight="1" thickBot="1">
      <c r="A159" s="367"/>
      <c r="B159" s="162" t="s">
        <v>223</v>
      </c>
      <c r="C159" s="242" t="s">
        <v>169</v>
      </c>
      <c r="D159" s="23"/>
      <c r="E159" s="243"/>
      <c r="F159" s="245"/>
      <c r="G159" s="243"/>
      <c r="H159" s="12"/>
      <c r="I159" s="369"/>
      <c r="J159" s="23"/>
      <c r="K159" s="243"/>
      <c r="L159" s="245"/>
      <c r="M159" s="243"/>
      <c r="N159" s="12"/>
      <c r="O159" s="365"/>
      <c r="P159" s="23"/>
      <c r="Q159" s="243"/>
      <c r="R159" s="245"/>
      <c r="S159" s="243"/>
      <c r="T159" s="12"/>
      <c r="U159" s="365"/>
      <c r="V159" s="23"/>
      <c r="W159" s="243"/>
      <c r="X159" s="245"/>
      <c r="Y159" s="243"/>
      <c r="Z159" s="12"/>
      <c r="AA159" s="365"/>
      <c r="AB159" s="365"/>
      <c r="AC159" s="12"/>
      <c r="AD159" s="23"/>
    </row>
    <row r="160" spans="1:30" ht="19.5" customHeight="1" thickBot="1">
      <c r="A160" s="367"/>
      <c r="B160" s="157" t="s">
        <v>224</v>
      </c>
      <c r="C160" s="242" t="s">
        <v>169</v>
      </c>
      <c r="D160" s="23"/>
      <c r="E160" s="243"/>
      <c r="F160" s="245"/>
      <c r="G160" s="243"/>
      <c r="H160" s="12"/>
      <c r="I160" s="369"/>
      <c r="J160" s="23"/>
      <c r="K160" s="243"/>
      <c r="L160" s="245"/>
      <c r="M160" s="243"/>
      <c r="N160" s="12"/>
      <c r="O160" s="365"/>
      <c r="P160" s="23"/>
      <c r="Q160" s="243"/>
      <c r="R160" s="245"/>
      <c r="S160" s="243"/>
      <c r="T160" s="12"/>
      <c r="U160" s="365"/>
      <c r="V160" s="23"/>
      <c r="W160" s="243"/>
      <c r="X160" s="245"/>
      <c r="Y160" s="243"/>
      <c r="Z160" s="12"/>
      <c r="AA160" s="365"/>
      <c r="AB160" s="365"/>
      <c r="AC160" s="12"/>
      <c r="AD160" s="23"/>
    </row>
    <row r="161" spans="1:30" ht="19.5" customHeight="1" thickBot="1">
      <c r="A161" s="367"/>
      <c r="B161" s="162" t="s">
        <v>225</v>
      </c>
      <c r="C161" s="242" t="s">
        <v>169</v>
      </c>
      <c r="D161" s="23"/>
      <c r="E161" s="243"/>
      <c r="F161" s="245"/>
      <c r="G161" s="243"/>
      <c r="H161" s="12"/>
      <c r="I161" s="369"/>
      <c r="J161" s="23"/>
      <c r="K161" s="243"/>
      <c r="L161" s="245"/>
      <c r="M161" s="243"/>
      <c r="N161" s="12"/>
      <c r="O161" s="365"/>
      <c r="P161" s="23"/>
      <c r="Q161" s="243"/>
      <c r="R161" s="245"/>
      <c r="S161" s="243"/>
      <c r="T161" s="12"/>
      <c r="U161" s="365"/>
      <c r="V161" s="23"/>
      <c r="W161" s="243"/>
      <c r="X161" s="245"/>
      <c r="Y161" s="243"/>
      <c r="Z161" s="12"/>
      <c r="AA161" s="365"/>
      <c r="AB161" s="365"/>
      <c r="AC161" s="12"/>
      <c r="AD161" s="23"/>
    </row>
    <row r="162" spans="1:30" ht="19.5" customHeight="1">
      <c r="A162" s="367"/>
      <c r="B162" s="162" t="s">
        <v>226</v>
      </c>
      <c r="C162" s="242" t="s">
        <v>169</v>
      </c>
      <c r="D162" s="23"/>
      <c r="E162" s="243"/>
      <c r="F162" s="245"/>
      <c r="G162" s="243"/>
      <c r="H162" s="12"/>
      <c r="I162" s="369"/>
      <c r="J162" s="23"/>
      <c r="K162" s="243"/>
      <c r="L162" s="245"/>
      <c r="M162" s="243"/>
      <c r="N162" s="12"/>
      <c r="O162" s="365"/>
      <c r="P162" s="23"/>
      <c r="Q162" s="243"/>
      <c r="R162" s="245"/>
      <c r="S162" s="243"/>
      <c r="T162" s="12"/>
      <c r="U162" s="365"/>
      <c r="V162" s="23"/>
      <c r="W162" s="243"/>
      <c r="X162" s="245"/>
      <c r="Y162" s="243"/>
      <c r="Z162" s="12"/>
      <c r="AA162" s="365"/>
      <c r="AB162" s="365"/>
      <c r="AC162" s="12"/>
      <c r="AD162" s="23"/>
    </row>
    <row r="163" spans="1:30" ht="19.5" customHeight="1">
      <c r="A163" s="367"/>
      <c r="B163" s="162"/>
      <c r="C163" s="249"/>
      <c r="D163" s="23"/>
      <c r="E163" s="243"/>
      <c r="F163" s="245"/>
      <c r="G163" s="243"/>
      <c r="H163" s="12"/>
      <c r="I163" s="369"/>
      <c r="J163" s="23"/>
      <c r="K163" s="243"/>
      <c r="L163" s="245"/>
      <c r="M163" s="243"/>
      <c r="N163" s="12"/>
      <c r="O163" s="365"/>
      <c r="P163" s="23"/>
      <c r="Q163" s="243"/>
      <c r="R163" s="245"/>
      <c r="S163" s="243"/>
      <c r="T163" s="12"/>
      <c r="U163" s="365"/>
      <c r="V163" s="23"/>
      <c r="W163" s="243"/>
      <c r="X163" s="245"/>
      <c r="Y163" s="243"/>
      <c r="Z163" s="12"/>
      <c r="AA163" s="365"/>
      <c r="AB163" s="365"/>
      <c r="AC163" s="12"/>
      <c r="AD163" s="23"/>
    </row>
    <row r="164" spans="1:30" ht="19.5" customHeight="1">
      <c r="A164" s="367"/>
      <c r="B164" s="162"/>
      <c r="C164" s="249"/>
      <c r="D164" s="23"/>
      <c r="E164" s="243"/>
      <c r="F164" s="245"/>
      <c r="G164" s="243"/>
      <c r="H164" s="12"/>
      <c r="I164" s="369"/>
      <c r="J164" s="23"/>
      <c r="K164" s="243"/>
      <c r="L164" s="245"/>
      <c r="M164" s="243"/>
      <c r="N164" s="12"/>
      <c r="O164" s="365"/>
      <c r="P164" s="23"/>
      <c r="Q164" s="243"/>
      <c r="R164" s="245"/>
      <c r="S164" s="243"/>
      <c r="T164" s="12"/>
      <c r="U164" s="365"/>
      <c r="V164" s="23"/>
      <c r="W164" s="243"/>
      <c r="X164" s="245"/>
      <c r="Y164" s="243"/>
      <c r="Z164" s="12"/>
      <c r="AA164" s="365"/>
      <c r="AB164" s="365"/>
      <c r="AC164" s="12"/>
      <c r="AD164" s="23"/>
    </row>
    <row r="165" spans="1:30" ht="19.5" customHeight="1">
      <c r="A165" s="367"/>
      <c r="B165" s="162"/>
      <c r="C165" s="249"/>
      <c r="D165" s="23"/>
      <c r="E165" s="243"/>
      <c r="F165" s="245"/>
      <c r="G165" s="243"/>
      <c r="H165" s="12"/>
      <c r="I165" s="369"/>
      <c r="J165" s="23"/>
      <c r="K165" s="243"/>
      <c r="L165" s="245"/>
      <c r="M165" s="243"/>
      <c r="N165" s="12"/>
      <c r="O165" s="365"/>
      <c r="P165" s="23"/>
      <c r="Q165" s="243"/>
      <c r="R165" s="245"/>
      <c r="S165" s="243"/>
      <c r="T165" s="12"/>
      <c r="U165" s="365"/>
      <c r="V165" s="23"/>
      <c r="W165" s="243"/>
      <c r="X165" s="245"/>
      <c r="Y165" s="243"/>
      <c r="Z165" s="12"/>
      <c r="AA165" s="365"/>
      <c r="AB165" s="365"/>
      <c r="AC165" s="12"/>
      <c r="AD165" s="23"/>
    </row>
    <row r="166" spans="1:30" ht="19.5" customHeight="1">
      <c r="A166" s="367"/>
      <c r="B166" s="162"/>
      <c r="C166" s="249"/>
      <c r="D166" s="23"/>
      <c r="E166" s="243"/>
      <c r="F166" s="245"/>
      <c r="G166" s="243"/>
      <c r="H166" s="12"/>
      <c r="I166" s="369"/>
      <c r="J166" s="23"/>
      <c r="K166" s="243"/>
      <c r="L166" s="245"/>
      <c r="M166" s="243"/>
      <c r="N166" s="12"/>
      <c r="O166" s="365"/>
      <c r="P166" s="23"/>
      <c r="Q166" s="243"/>
      <c r="R166" s="245"/>
      <c r="S166" s="243"/>
      <c r="T166" s="12"/>
      <c r="U166" s="365"/>
      <c r="V166" s="23"/>
      <c r="W166" s="243"/>
      <c r="X166" s="245"/>
      <c r="Y166" s="243"/>
      <c r="Z166" s="12"/>
      <c r="AA166" s="365"/>
      <c r="AB166" s="365"/>
      <c r="AC166" s="12"/>
      <c r="AD166" s="23"/>
    </row>
    <row r="167" spans="1:30" ht="19.5" customHeight="1">
      <c r="A167" s="367"/>
      <c r="B167" s="162"/>
      <c r="C167" s="249"/>
      <c r="D167" s="23"/>
      <c r="E167" s="243"/>
      <c r="F167" s="245"/>
      <c r="G167" s="243"/>
      <c r="H167" s="12"/>
      <c r="I167" s="369"/>
      <c r="J167" s="23"/>
      <c r="K167" s="243"/>
      <c r="L167" s="245"/>
      <c r="M167" s="243"/>
      <c r="N167" s="12"/>
      <c r="O167" s="365"/>
      <c r="P167" s="23"/>
      <c r="Q167" s="243"/>
      <c r="R167" s="245"/>
      <c r="S167" s="243"/>
      <c r="T167" s="12"/>
      <c r="U167" s="365"/>
      <c r="V167" s="23"/>
      <c r="W167" s="243"/>
      <c r="X167" s="245"/>
      <c r="Y167" s="243"/>
      <c r="Z167" s="12"/>
      <c r="AA167" s="365"/>
      <c r="AB167" s="365"/>
      <c r="AC167" s="12"/>
      <c r="AD167" s="23"/>
    </row>
    <row r="168" spans="1:30" ht="19.5" customHeight="1">
      <c r="A168" s="367"/>
      <c r="B168" s="162"/>
      <c r="C168" s="249"/>
      <c r="D168" s="23"/>
      <c r="E168" s="243"/>
      <c r="F168" s="245"/>
      <c r="G168" s="243"/>
      <c r="H168" s="12"/>
      <c r="I168" s="369"/>
      <c r="J168" s="23"/>
      <c r="K168" s="243"/>
      <c r="L168" s="245"/>
      <c r="M168" s="243"/>
      <c r="N168" s="12"/>
      <c r="O168" s="365"/>
      <c r="P168" s="23"/>
      <c r="Q168" s="243"/>
      <c r="R168" s="245"/>
      <c r="S168" s="243"/>
      <c r="T168" s="12"/>
      <c r="U168" s="365"/>
      <c r="V168" s="23"/>
      <c r="W168" s="243"/>
      <c r="X168" s="245"/>
      <c r="Y168" s="243"/>
      <c r="Z168" s="12"/>
      <c r="AA168" s="365"/>
      <c r="AB168" s="365"/>
      <c r="AC168" s="12"/>
      <c r="AD168" s="23"/>
    </row>
    <row r="169" spans="1:30" ht="19.5" customHeight="1">
      <c r="A169" s="367"/>
      <c r="B169" s="162"/>
      <c r="C169" s="249"/>
      <c r="D169" s="23"/>
      <c r="E169" s="243"/>
      <c r="F169" s="245"/>
      <c r="G169" s="243"/>
      <c r="H169" s="12"/>
      <c r="I169" s="369"/>
      <c r="J169" s="23"/>
      <c r="K169" s="243"/>
      <c r="L169" s="245"/>
      <c r="M169" s="243"/>
      <c r="N169" s="12"/>
      <c r="O169" s="365"/>
      <c r="P169" s="23"/>
      <c r="Q169" s="243"/>
      <c r="R169" s="245"/>
      <c r="S169" s="243"/>
      <c r="T169" s="12"/>
      <c r="U169" s="365"/>
      <c r="V169" s="23"/>
      <c r="W169" s="243"/>
      <c r="X169" s="245"/>
      <c r="Y169" s="243"/>
      <c r="Z169" s="12"/>
      <c r="AA169" s="365"/>
      <c r="AB169" s="365"/>
      <c r="AC169" s="12"/>
      <c r="AD169" s="23"/>
    </row>
    <row r="170" spans="1:30" ht="19.5" customHeight="1">
      <c r="A170" s="367"/>
      <c r="B170" s="162"/>
      <c r="C170" s="249"/>
      <c r="D170" s="23"/>
      <c r="E170" s="243"/>
      <c r="F170" s="245"/>
      <c r="G170" s="243"/>
      <c r="H170" s="12"/>
      <c r="I170" s="369"/>
      <c r="J170" s="23"/>
      <c r="K170" s="243"/>
      <c r="L170" s="245"/>
      <c r="M170" s="243"/>
      <c r="N170" s="12"/>
      <c r="O170" s="365"/>
      <c r="P170" s="23"/>
      <c r="Q170" s="243"/>
      <c r="R170" s="245"/>
      <c r="S170" s="243"/>
      <c r="T170" s="12"/>
      <c r="U170" s="365"/>
      <c r="V170" s="23"/>
      <c r="W170" s="243"/>
      <c r="X170" s="245"/>
      <c r="Y170" s="243"/>
      <c r="Z170" s="12"/>
      <c r="AA170" s="365"/>
      <c r="AB170" s="365"/>
      <c r="AC170" s="12"/>
      <c r="AD170" s="23"/>
    </row>
    <row r="171" spans="1:30" ht="19.5" customHeight="1">
      <c r="A171" s="367"/>
      <c r="B171" s="162"/>
      <c r="C171" s="249"/>
      <c r="D171" s="23"/>
      <c r="E171" s="243"/>
      <c r="F171" s="245"/>
      <c r="G171" s="243"/>
      <c r="H171" s="12"/>
      <c r="I171" s="369"/>
      <c r="J171" s="23"/>
      <c r="K171" s="243"/>
      <c r="L171" s="245"/>
      <c r="M171" s="243"/>
      <c r="N171" s="12"/>
      <c r="O171" s="365"/>
      <c r="P171" s="23"/>
      <c r="Q171" s="243"/>
      <c r="R171" s="245"/>
      <c r="S171" s="243"/>
      <c r="T171" s="12"/>
      <c r="U171" s="365"/>
      <c r="V171" s="23"/>
      <c r="W171" s="243"/>
      <c r="X171" s="245"/>
      <c r="Y171" s="243"/>
      <c r="Z171" s="12"/>
      <c r="AA171" s="365"/>
      <c r="AB171" s="365"/>
      <c r="AC171" s="12"/>
      <c r="AD171" s="23"/>
    </row>
    <row r="172" spans="1:30" ht="19.5" customHeight="1">
      <c r="A172" s="367"/>
      <c r="B172" s="162"/>
      <c r="C172" s="249"/>
      <c r="D172" s="23"/>
      <c r="E172" s="243"/>
      <c r="F172" s="245"/>
      <c r="G172" s="243"/>
      <c r="H172" s="12"/>
      <c r="I172" s="369"/>
      <c r="J172" s="23"/>
      <c r="K172" s="243"/>
      <c r="L172" s="245"/>
      <c r="M172" s="243"/>
      <c r="N172" s="12"/>
      <c r="O172" s="365"/>
      <c r="P172" s="23"/>
      <c r="Q172" s="243"/>
      <c r="R172" s="245"/>
      <c r="S172" s="243"/>
      <c r="T172" s="12"/>
      <c r="U172" s="365"/>
      <c r="V172" s="23"/>
      <c r="W172" s="243"/>
      <c r="X172" s="245"/>
      <c r="Y172" s="243"/>
      <c r="Z172" s="12"/>
      <c r="AA172" s="365"/>
      <c r="AB172" s="365"/>
      <c r="AC172" s="12"/>
      <c r="AD172" s="23"/>
    </row>
    <row r="173" spans="1:30" ht="19.5" customHeight="1">
      <c r="A173" s="367"/>
      <c r="B173" s="162"/>
      <c r="C173" s="249"/>
      <c r="D173" s="23"/>
      <c r="E173" s="243"/>
      <c r="F173" s="245"/>
      <c r="G173" s="243"/>
      <c r="H173" s="12"/>
      <c r="I173" s="369"/>
      <c r="J173" s="23"/>
      <c r="K173" s="243"/>
      <c r="L173" s="245"/>
      <c r="M173" s="243"/>
      <c r="N173" s="12"/>
      <c r="O173" s="365"/>
      <c r="P173" s="23"/>
      <c r="Q173" s="243"/>
      <c r="R173" s="245"/>
      <c r="S173" s="243"/>
      <c r="T173" s="12"/>
      <c r="U173" s="365"/>
      <c r="V173" s="23"/>
      <c r="W173" s="243"/>
      <c r="X173" s="245"/>
      <c r="Y173" s="243"/>
      <c r="Z173" s="12"/>
      <c r="AA173" s="365"/>
      <c r="AB173" s="365"/>
      <c r="AC173" s="12"/>
      <c r="AD173" s="23"/>
    </row>
    <row r="174" spans="1:30" ht="19.5" customHeight="1">
      <c r="A174" s="367"/>
      <c r="B174" s="162"/>
      <c r="C174" s="249"/>
      <c r="D174" s="23"/>
      <c r="E174" s="243"/>
      <c r="F174" s="245"/>
      <c r="G174" s="243"/>
      <c r="H174" s="12"/>
      <c r="I174" s="369"/>
      <c r="J174" s="23"/>
      <c r="K174" s="243"/>
      <c r="L174" s="245"/>
      <c r="M174" s="243"/>
      <c r="N174" s="12"/>
      <c r="O174" s="365"/>
      <c r="P174" s="23"/>
      <c r="Q174" s="243"/>
      <c r="R174" s="245"/>
      <c r="S174" s="243"/>
      <c r="T174" s="12"/>
      <c r="U174" s="365"/>
      <c r="V174" s="23"/>
      <c r="W174" s="243"/>
      <c r="X174" s="245"/>
      <c r="Y174" s="243"/>
      <c r="Z174" s="12"/>
      <c r="AA174" s="365"/>
      <c r="AB174" s="365"/>
      <c r="AC174" s="12"/>
      <c r="AD174" s="23"/>
    </row>
    <row r="175" spans="1:30" ht="19.5" customHeight="1">
      <c r="A175" s="367"/>
      <c r="B175" s="162"/>
      <c r="C175" s="249"/>
      <c r="D175" s="23"/>
      <c r="E175" s="243"/>
      <c r="F175" s="245"/>
      <c r="G175" s="243"/>
      <c r="H175" s="12"/>
      <c r="I175" s="369"/>
      <c r="J175" s="23"/>
      <c r="K175" s="243"/>
      <c r="L175" s="245"/>
      <c r="M175" s="243"/>
      <c r="N175" s="12"/>
      <c r="O175" s="365"/>
      <c r="P175" s="23"/>
      <c r="Q175" s="243"/>
      <c r="R175" s="245"/>
      <c r="S175" s="243"/>
      <c r="T175" s="12"/>
      <c r="U175" s="365"/>
      <c r="V175" s="23"/>
      <c r="W175" s="243"/>
      <c r="X175" s="245"/>
      <c r="Y175" s="243"/>
      <c r="Z175" s="12"/>
      <c r="AA175" s="365"/>
      <c r="AB175" s="365"/>
      <c r="AC175" s="12"/>
      <c r="AD175" s="23"/>
    </row>
    <row r="176" spans="1:30" ht="19.5" customHeight="1">
      <c r="A176" s="367"/>
      <c r="B176" s="162"/>
      <c r="C176" s="249"/>
      <c r="D176" s="23"/>
      <c r="E176" s="243"/>
      <c r="F176" s="245"/>
      <c r="G176" s="243"/>
      <c r="H176" s="12"/>
      <c r="I176" s="369"/>
      <c r="J176" s="23"/>
      <c r="K176" s="243"/>
      <c r="L176" s="245"/>
      <c r="M176" s="243"/>
      <c r="N176" s="12"/>
      <c r="O176" s="365"/>
      <c r="P176" s="23"/>
      <c r="Q176" s="243"/>
      <c r="R176" s="245"/>
      <c r="S176" s="243"/>
      <c r="T176" s="12"/>
      <c r="U176" s="365"/>
      <c r="V176" s="23"/>
      <c r="W176" s="243"/>
      <c r="X176" s="245"/>
      <c r="Y176" s="243"/>
      <c r="Z176" s="12"/>
      <c r="AA176" s="365"/>
      <c r="AB176" s="365"/>
      <c r="AC176" s="12"/>
      <c r="AD176" s="23"/>
    </row>
    <row r="177" spans="1:30" ht="19.5" customHeight="1">
      <c r="A177" s="367"/>
      <c r="B177" s="162"/>
      <c r="C177" s="249"/>
      <c r="D177" s="23"/>
      <c r="E177" s="243"/>
      <c r="F177" s="245"/>
      <c r="G177" s="243"/>
      <c r="H177" s="12"/>
      <c r="I177" s="369"/>
      <c r="J177" s="23"/>
      <c r="K177" s="243"/>
      <c r="L177" s="245"/>
      <c r="M177" s="243"/>
      <c r="N177" s="12"/>
      <c r="O177" s="365"/>
      <c r="P177" s="23"/>
      <c r="Q177" s="243"/>
      <c r="R177" s="245"/>
      <c r="S177" s="243"/>
      <c r="T177" s="12"/>
      <c r="U177" s="365"/>
      <c r="V177" s="23"/>
      <c r="W177" s="243"/>
      <c r="X177" s="245"/>
      <c r="Y177" s="243"/>
      <c r="Z177" s="12"/>
      <c r="AA177" s="365"/>
      <c r="AB177" s="365"/>
      <c r="AC177" s="12"/>
      <c r="AD177" s="23"/>
    </row>
    <row r="178" spans="1:30" ht="19.5" customHeight="1">
      <c r="A178" s="367"/>
      <c r="B178" s="162"/>
      <c r="C178" s="249"/>
      <c r="D178" s="23"/>
      <c r="E178" s="243"/>
      <c r="F178" s="245"/>
      <c r="G178" s="243"/>
      <c r="H178" s="12"/>
      <c r="I178" s="369"/>
      <c r="J178" s="23"/>
      <c r="K178" s="243"/>
      <c r="L178" s="245"/>
      <c r="M178" s="243"/>
      <c r="N178" s="12"/>
      <c r="O178" s="365"/>
      <c r="P178" s="23"/>
      <c r="Q178" s="243"/>
      <c r="R178" s="245"/>
      <c r="S178" s="243"/>
      <c r="T178" s="12"/>
      <c r="U178" s="365"/>
      <c r="V178" s="23"/>
      <c r="W178" s="243"/>
      <c r="X178" s="245"/>
      <c r="Y178" s="243"/>
      <c r="Z178" s="12"/>
      <c r="AA178" s="365"/>
      <c r="AB178" s="365"/>
      <c r="AC178" s="12"/>
      <c r="AD178" s="23"/>
    </row>
    <row r="179" spans="1:30" ht="19.5" customHeight="1">
      <c r="A179" s="367"/>
      <c r="B179" s="162"/>
      <c r="C179" s="249"/>
      <c r="D179" s="23"/>
      <c r="E179" s="243"/>
      <c r="F179" s="245"/>
      <c r="G179" s="243"/>
      <c r="H179" s="12"/>
      <c r="I179" s="369"/>
      <c r="J179" s="23"/>
      <c r="K179" s="243"/>
      <c r="L179" s="245"/>
      <c r="M179" s="243"/>
      <c r="N179" s="12"/>
      <c r="O179" s="365"/>
      <c r="P179" s="23"/>
      <c r="Q179" s="243"/>
      <c r="R179" s="245"/>
      <c r="S179" s="243"/>
      <c r="T179" s="12"/>
      <c r="U179" s="365"/>
      <c r="V179" s="23"/>
      <c r="W179" s="243"/>
      <c r="X179" s="245"/>
      <c r="Y179" s="243"/>
      <c r="Z179" s="12"/>
      <c r="AA179" s="365"/>
      <c r="AB179" s="365"/>
      <c r="AC179" s="12"/>
      <c r="AD179" s="23"/>
    </row>
    <row r="180" spans="1:30" ht="19.5" customHeight="1">
      <c r="A180" s="367"/>
      <c r="B180" s="162"/>
      <c r="C180" s="249"/>
      <c r="D180" s="23"/>
      <c r="E180" s="243"/>
      <c r="F180" s="245"/>
      <c r="G180" s="243"/>
      <c r="H180" s="12"/>
      <c r="I180" s="369"/>
      <c r="J180" s="23"/>
      <c r="K180" s="243"/>
      <c r="L180" s="245"/>
      <c r="M180" s="243"/>
      <c r="N180" s="12"/>
      <c r="O180" s="365"/>
      <c r="P180" s="23"/>
      <c r="Q180" s="243"/>
      <c r="R180" s="245"/>
      <c r="S180" s="243"/>
      <c r="T180" s="12"/>
      <c r="U180" s="365"/>
      <c r="V180" s="23"/>
      <c r="W180" s="243"/>
      <c r="X180" s="245"/>
      <c r="Y180" s="243"/>
      <c r="Z180" s="12"/>
      <c r="AA180" s="365"/>
      <c r="AB180" s="365"/>
      <c r="AC180" s="12"/>
      <c r="AD180" s="23"/>
    </row>
    <row r="181" spans="1:30" ht="19.5" customHeight="1" thickBot="1">
      <c r="A181" s="368"/>
      <c r="B181" s="159"/>
      <c r="C181" s="250"/>
      <c r="D181" s="23"/>
      <c r="E181" s="243"/>
      <c r="F181" s="245"/>
      <c r="G181" s="243"/>
      <c r="H181" s="12"/>
      <c r="I181" s="369"/>
      <c r="J181" s="23"/>
      <c r="K181" s="243"/>
      <c r="L181" s="245"/>
      <c r="M181" s="243"/>
      <c r="N181" s="12"/>
      <c r="O181" s="365"/>
      <c r="P181" s="23"/>
      <c r="Q181" s="243"/>
      <c r="R181" s="245"/>
      <c r="S181" s="243"/>
      <c r="T181" s="12"/>
      <c r="U181" s="365"/>
      <c r="V181" s="23"/>
      <c r="W181" s="243"/>
      <c r="X181" s="245"/>
      <c r="Y181" s="243"/>
      <c r="Z181" s="12"/>
      <c r="AA181" s="365"/>
      <c r="AB181" s="365"/>
      <c r="AC181" s="12"/>
      <c r="AD181" s="23"/>
    </row>
    <row r="182" spans="1:30" ht="26.25" thickBot="1">
      <c r="A182" s="366">
        <v>353</v>
      </c>
      <c r="B182" s="241" t="s">
        <v>200</v>
      </c>
      <c r="C182" s="260" t="s">
        <v>237</v>
      </c>
      <c r="D182" s="23"/>
      <c r="E182" s="243"/>
      <c r="F182" s="261"/>
      <c r="G182" s="243"/>
      <c r="H182" s="12"/>
      <c r="I182" s="369"/>
      <c r="J182" s="23"/>
      <c r="K182" s="243"/>
      <c r="L182" s="12"/>
      <c r="M182" s="243"/>
      <c r="N182" s="12"/>
      <c r="O182" s="365"/>
      <c r="P182" s="23"/>
      <c r="Q182" s="243"/>
      <c r="R182" s="12"/>
      <c r="S182" s="243"/>
      <c r="T182" s="12"/>
      <c r="U182" s="365"/>
      <c r="V182" s="23"/>
      <c r="W182" s="243"/>
      <c r="X182" s="261"/>
      <c r="Y182" s="243"/>
      <c r="Z182" s="12"/>
      <c r="AA182" s="365"/>
      <c r="AB182" s="365"/>
      <c r="AC182" s="12"/>
      <c r="AD182" s="23"/>
    </row>
    <row r="183" spans="1:30" ht="26.25" thickBot="1">
      <c r="A183" s="367"/>
      <c r="B183" s="244" t="s">
        <v>221</v>
      </c>
      <c r="C183" s="260" t="s">
        <v>237</v>
      </c>
      <c r="D183" s="23"/>
      <c r="E183" s="243"/>
      <c r="F183" s="261"/>
      <c r="G183" s="243"/>
      <c r="H183" s="12"/>
      <c r="I183" s="369"/>
      <c r="J183" s="23"/>
      <c r="K183" s="243"/>
      <c r="L183" s="12"/>
      <c r="M183" s="243"/>
      <c r="N183" s="12"/>
      <c r="O183" s="365"/>
      <c r="P183" s="23"/>
      <c r="Q183" s="243"/>
      <c r="R183" s="12"/>
      <c r="S183" s="243"/>
      <c r="T183" s="12"/>
      <c r="U183" s="365"/>
      <c r="V183" s="23"/>
      <c r="W183" s="243"/>
      <c r="X183" s="261"/>
      <c r="Y183" s="243"/>
      <c r="Z183" s="12"/>
      <c r="AA183" s="365"/>
      <c r="AB183" s="365"/>
      <c r="AC183" s="12"/>
      <c r="AD183" s="23"/>
    </row>
    <row r="184" spans="1:30" ht="26.25" thickBot="1">
      <c r="A184" s="367"/>
      <c r="B184" s="162" t="s">
        <v>222</v>
      </c>
      <c r="C184" s="260" t="s">
        <v>237</v>
      </c>
      <c r="D184" s="23"/>
      <c r="E184" s="243"/>
      <c r="F184" s="261"/>
      <c r="G184" s="243"/>
      <c r="H184" s="12"/>
      <c r="I184" s="369"/>
      <c r="J184" s="23"/>
      <c r="K184" s="243"/>
      <c r="L184" s="245"/>
      <c r="M184" s="243"/>
      <c r="N184" s="12"/>
      <c r="O184" s="365"/>
      <c r="P184" s="23"/>
      <c r="Q184" s="243"/>
      <c r="R184" s="245"/>
      <c r="S184" s="243"/>
      <c r="T184" s="12"/>
      <c r="U184" s="365"/>
      <c r="V184" s="23"/>
      <c r="W184" s="243"/>
      <c r="X184" s="261"/>
      <c r="Y184" s="243"/>
      <c r="Z184" s="12"/>
      <c r="AA184" s="365"/>
      <c r="AB184" s="365"/>
      <c r="AC184" s="12"/>
      <c r="AD184" s="23"/>
    </row>
    <row r="185" spans="1:30" ht="26.25" thickBot="1">
      <c r="A185" s="367"/>
      <c r="B185" s="162" t="s">
        <v>223</v>
      </c>
      <c r="C185" s="260" t="s">
        <v>237</v>
      </c>
      <c r="D185" s="23"/>
      <c r="E185" s="243"/>
      <c r="F185" s="261"/>
      <c r="G185" s="243"/>
      <c r="H185" s="12"/>
      <c r="I185" s="369"/>
      <c r="J185" s="23"/>
      <c r="K185" s="243"/>
      <c r="L185" s="245"/>
      <c r="M185" s="243"/>
      <c r="N185" s="12"/>
      <c r="O185" s="365"/>
      <c r="P185" s="23"/>
      <c r="Q185" s="243"/>
      <c r="R185" s="245"/>
      <c r="S185" s="243"/>
      <c r="T185" s="12"/>
      <c r="U185" s="365"/>
      <c r="V185" s="23"/>
      <c r="W185" s="243"/>
      <c r="X185" s="261"/>
      <c r="Y185" s="243"/>
      <c r="Z185" s="12"/>
      <c r="AA185" s="365"/>
      <c r="AB185" s="365"/>
      <c r="AC185" s="12"/>
      <c r="AD185" s="23"/>
    </row>
    <row r="186" spans="1:30" ht="26.25" thickBot="1">
      <c r="A186" s="367"/>
      <c r="B186" s="157" t="s">
        <v>224</v>
      </c>
      <c r="C186" s="260" t="s">
        <v>237</v>
      </c>
      <c r="D186" s="23"/>
      <c r="E186" s="243"/>
      <c r="F186" s="261"/>
      <c r="G186" s="243"/>
      <c r="H186" s="12"/>
      <c r="I186" s="369"/>
      <c r="J186" s="23"/>
      <c r="K186" s="243"/>
      <c r="L186" s="245"/>
      <c r="M186" s="243"/>
      <c r="N186" s="12"/>
      <c r="O186" s="365"/>
      <c r="P186" s="23"/>
      <c r="Q186" s="243"/>
      <c r="R186" s="245"/>
      <c r="S186" s="243"/>
      <c r="T186" s="12"/>
      <c r="U186" s="365"/>
      <c r="V186" s="23"/>
      <c r="W186" s="243"/>
      <c r="X186" s="261"/>
      <c r="Y186" s="243"/>
      <c r="Z186" s="12"/>
      <c r="AA186" s="365"/>
      <c r="AB186" s="365"/>
      <c r="AC186" s="12"/>
      <c r="AD186" s="23"/>
    </row>
    <row r="187" spans="1:30" ht="26.25" thickBot="1">
      <c r="A187" s="367"/>
      <c r="B187" s="162" t="s">
        <v>225</v>
      </c>
      <c r="C187" s="260" t="s">
        <v>237</v>
      </c>
      <c r="D187" s="23"/>
      <c r="E187" s="243"/>
      <c r="F187" s="261"/>
      <c r="G187" s="243"/>
      <c r="H187" s="12"/>
      <c r="I187" s="369"/>
      <c r="J187" s="23"/>
      <c r="K187" s="243"/>
      <c r="L187" s="245"/>
      <c r="M187" s="243"/>
      <c r="N187" s="12"/>
      <c r="O187" s="365"/>
      <c r="P187" s="23"/>
      <c r="Q187" s="243"/>
      <c r="R187" s="245"/>
      <c r="S187" s="243"/>
      <c r="T187" s="12"/>
      <c r="U187" s="365"/>
      <c r="V187" s="23"/>
      <c r="W187" s="243"/>
      <c r="X187" s="261"/>
      <c r="Y187" s="243"/>
      <c r="Z187" s="12"/>
      <c r="AA187" s="365"/>
      <c r="AB187" s="365"/>
      <c r="AC187" s="12"/>
      <c r="AD187" s="23"/>
    </row>
    <row r="188" spans="1:30" ht="25.5">
      <c r="A188" s="367"/>
      <c r="B188" s="162" t="s">
        <v>226</v>
      </c>
      <c r="C188" s="260" t="s">
        <v>237</v>
      </c>
      <c r="D188" s="23"/>
      <c r="E188" s="243"/>
      <c r="F188" s="261"/>
      <c r="G188" s="243"/>
      <c r="H188" s="12"/>
      <c r="I188" s="369"/>
      <c r="J188" s="23"/>
      <c r="K188" s="243"/>
      <c r="L188" s="245"/>
      <c r="M188" s="243"/>
      <c r="N188" s="12"/>
      <c r="O188" s="365"/>
      <c r="P188" s="23"/>
      <c r="Q188" s="243"/>
      <c r="R188" s="245"/>
      <c r="S188" s="243"/>
      <c r="T188" s="12"/>
      <c r="U188" s="365"/>
      <c r="V188" s="23"/>
      <c r="W188" s="243"/>
      <c r="X188" s="261"/>
      <c r="Y188" s="243"/>
      <c r="Z188" s="12"/>
      <c r="AA188" s="365"/>
      <c r="AB188" s="365"/>
      <c r="AC188" s="12"/>
      <c r="AD188" s="23"/>
    </row>
    <row r="189" spans="1:30" ht="19.5" customHeight="1">
      <c r="A189" s="367"/>
      <c r="B189" s="162"/>
      <c r="C189" s="249"/>
      <c r="D189" s="23"/>
      <c r="E189" s="243"/>
      <c r="F189" s="245"/>
      <c r="G189" s="243"/>
      <c r="H189" s="12"/>
      <c r="I189" s="369"/>
      <c r="J189" s="23"/>
      <c r="K189" s="243"/>
      <c r="L189" s="245"/>
      <c r="M189" s="243"/>
      <c r="N189" s="12"/>
      <c r="O189" s="365"/>
      <c r="P189" s="23"/>
      <c r="Q189" s="243"/>
      <c r="R189" s="245"/>
      <c r="S189" s="243"/>
      <c r="T189" s="12"/>
      <c r="U189" s="365"/>
      <c r="V189" s="23"/>
      <c r="W189" s="243"/>
      <c r="X189" s="245"/>
      <c r="Y189" s="243"/>
      <c r="Z189" s="12"/>
      <c r="AA189" s="365"/>
      <c r="AB189" s="365"/>
      <c r="AC189" s="12"/>
      <c r="AD189" s="23"/>
    </row>
    <row r="190" spans="1:30" ht="19.5" customHeight="1">
      <c r="A190" s="367"/>
      <c r="B190" s="162"/>
      <c r="C190" s="249"/>
      <c r="D190" s="23"/>
      <c r="E190" s="243"/>
      <c r="F190" s="245"/>
      <c r="G190" s="243"/>
      <c r="H190" s="12"/>
      <c r="I190" s="369"/>
      <c r="J190" s="23"/>
      <c r="K190" s="243"/>
      <c r="L190" s="245"/>
      <c r="M190" s="243"/>
      <c r="N190" s="12"/>
      <c r="O190" s="365"/>
      <c r="P190" s="23"/>
      <c r="Q190" s="243"/>
      <c r="R190" s="245"/>
      <c r="S190" s="243"/>
      <c r="T190" s="12"/>
      <c r="U190" s="365"/>
      <c r="V190" s="23"/>
      <c r="W190" s="243"/>
      <c r="X190" s="245"/>
      <c r="Y190" s="243"/>
      <c r="Z190" s="12"/>
      <c r="AA190" s="365"/>
      <c r="AB190" s="365"/>
      <c r="AC190" s="12"/>
      <c r="AD190" s="23"/>
    </row>
    <row r="191" spans="1:30" ht="19.5" customHeight="1">
      <c r="A191" s="367"/>
      <c r="B191" s="162"/>
      <c r="C191" s="249"/>
      <c r="D191" s="23"/>
      <c r="E191" s="243"/>
      <c r="F191" s="245"/>
      <c r="G191" s="243"/>
      <c r="H191" s="12"/>
      <c r="I191" s="369"/>
      <c r="J191" s="23"/>
      <c r="K191" s="243"/>
      <c r="L191" s="245"/>
      <c r="M191" s="243"/>
      <c r="N191" s="12"/>
      <c r="O191" s="365"/>
      <c r="P191" s="23"/>
      <c r="Q191" s="243"/>
      <c r="R191" s="245"/>
      <c r="S191" s="243"/>
      <c r="T191" s="12"/>
      <c r="U191" s="365"/>
      <c r="V191" s="23"/>
      <c r="W191" s="243"/>
      <c r="X191" s="245"/>
      <c r="Y191" s="243"/>
      <c r="Z191" s="12"/>
      <c r="AA191" s="365"/>
      <c r="AB191" s="365"/>
      <c r="AC191" s="12"/>
      <c r="AD191" s="23"/>
    </row>
    <row r="192" spans="1:30" ht="19.5" customHeight="1">
      <c r="A192" s="367"/>
      <c r="B192" s="162"/>
      <c r="C192" s="249"/>
      <c r="D192" s="23"/>
      <c r="E192" s="243"/>
      <c r="F192" s="245"/>
      <c r="G192" s="243"/>
      <c r="H192" s="12"/>
      <c r="I192" s="369"/>
      <c r="J192" s="23"/>
      <c r="K192" s="243"/>
      <c r="L192" s="245"/>
      <c r="M192" s="243"/>
      <c r="N192" s="12"/>
      <c r="O192" s="365"/>
      <c r="P192" s="23"/>
      <c r="Q192" s="243"/>
      <c r="R192" s="245"/>
      <c r="S192" s="243"/>
      <c r="T192" s="12"/>
      <c r="U192" s="365"/>
      <c r="V192" s="23"/>
      <c r="W192" s="243"/>
      <c r="X192" s="245"/>
      <c r="Y192" s="243"/>
      <c r="Z192" s="12"/>
      <c r="AA192" s="365"/>
      <c r="AB192" s="365"/>
      <c r="AC192" s="12"/>
      <c r="AD192" s="23"/>
    </row>
    <row r="193" spans="1:30" ht="19.5" customHeight="1">
      <c r="A193" s="367"/>
      <c r="B193" s="162"/>
      <c r="C193" s="249"/>
      <c r="D193" s="23"/>
      <c r="E193" s="243"/>
      <c r="F193" s="245"/>
      <c r="G193" s="243"/>
      <c r="H193" s="12"/>
      <c r="I193" s="369"/>
      <c r="J193" s="23"/>
      <c r="K193" s="243"/>
      <c r="L193" s="245"/>
      <c r="M193" s="243"/>
      <c r="N193" s="12"/>
      <c r="O193" s="365"/>
      <c r="P193" s="23"/>
      <c r="Q193" s="243"/>
      <c r="R193" s="245"/>
      <c r="S193" s="243"/>
      <c r="T193" s="12"/>
      <c r="U193" s="365"/>
      <c r="V193" s="23"/>
      <c r="W193" s="243"/>
      <c r="X193" s="245"/>
      <c r="Y193" s="243"/>
      <c r="Z193" s="12"/>
      <c r="AA193" s="365"/>
      <c r="AB193" s="365"/>
      <c r="AC193" s="12"/>
      <c r="AD193" s="23"/>
    </row>
    <row r="194" spans="1:30" ht="19.5" customHeight="1">
      <c r="A194" s="367"/>
      <c r="B194" s="162"/>
      <c r="C194" s="249"/>
      <c r="D194" s="23"/>
      <c r="E194" s="243"/>
      <c r="F194" s="245"/>
      <c r="G194" s="243"/>
      <c r="H194" s="12"/>
      <c r="I194" s="369"/>
      <c r="J194" s="23"/>
      <c r="K194" s="243"/>
      <c r="L194" s="245"/>
      <c r="M194" s="243"/>
      <c r="N194" s="12"/>
      <c r="O194" s="365"/>
      <c r="P194" s="23"/>
      <c r="Q194" s="243"/>
      <c r="R194" s="245"/>
      <c r="S194" s="243"/>
      <c r="T194" s="12"/>
      <c r="U194" s="365"/>
      <c r="V194" s="23"/>
      <c r="W194" s="243"/>
      <c r="X194" s="245"/>
      <c r="Y194" s="243"/>
      <c r="Z194" s="12"/>
      <c r="AA194" s="365"/>
      <c r="AB194" s="365"/>
      <c r="AC194" s="12"/>
      <c r="AD194" s="23"/>
    </row>
    <row r="195" spans="1:30" ht="19.5" customHeight="1">
      <c r="A195" s="367"/>
      <c r="B195" s="162"/>
      <c r="C195" s="249"/>
      <c r="D195" s="23"/>
      <c r="E195" s="243"/>
      <c r="F195" s="245"/>
      <c r="G195" s="243"/>
      <c r="H195" s="12"/>
      <c r="I195" s="369"/>
      <c r="J195" s="23"/>
      <c r="K195" s="243"/>
      <c r="L195" s="245"/>
      <c r="M195" s="243"/>
      <c r="N195" s="12"/>
      <c r="O195" s="365"/>
      <c r="P195" s="23"/>
      <c r="Q195" s="243"/>
      <c r="R195" s="245"/>
      <c r="S195" s="243"/>
      <c r="T195" s="12"/>
      <c r="U195" s="365"/>
      <c r="V195" s="23"/>
      <c r="W195" s="243"/>
      <c r="X195" s="245"/>
      <c r="Y195" s="243"/>
      <c r="Z195" s="12"/>
      <c r="AA195" s="365"/>
      <c r="AB195" s="365"/>
      <c r="AC195" s="12"/>
      <c r="AD195" s="23"/>
    </row>
    <row r="196" spans="1:30" ht="19.5" customHeight="1">
      <c r="A196" s="367"/>
      <c r="B196" s="162"/>
      <c r="C196" s="249"/>
      <c r="D196" s="23"/>
      <c r="E196" s="243"/>
      <c r="F196" s="245"/>
      <c r="G196" s="243"/>
      <c r="H196" s="12"/>
      <c r="I196" s="369"/>
      <c r="J196" s="23"/>
      <c r="K196" s="243"/>
      <c r="L196" s="245"/>
      <c r="M196" s="243"/>
      <c r="N196" s="12"/>
      <c r="O196" s="365"/>
      <c r="P196" s="23"/>
      <c r="Q196" s="243"/>
      <c r="R196" s="245"/>
      <c r="S196" s="243"/>
      <c r="T196" s="12"/>
      <c r="U196" s="365"/>
      <c r="V196" s="23"/>
      <c r="W196" s="243"/>
      <c r="X196" s="245"/>
      <c r="Y196" s="243"/>
      <c r="Z196" s="12"/>
      <c r="AA196" s="365"/>
      <c r="AB196" s="365"/>
      <c r="AC196" s="12"/>
      <c r="AD196" s="23"/>
    </row>
    <row r="197" spans="1:30" ht="19.5" customHeight="1">
      <c r="A197" s="367"/>
      <c r="B197" s="162"/>
      <c r="C197" s="249"/>
      <c r="D197" s="23"/>
      <c r="E197" s="243"/>
      <c r="F197" s="245"/>
      <c r="G197" s="243"/>
      <c r="H197" s="12"/>
      <c r="I197" s="369"/>
      <c r="J197" s="23"/>
      <c r="K197" s="243"/>
      <c r="L197" s="245"/>
      <c r="M197" s="243"/>
      <c r="N197" s="12"/>
      <c r="O197" s="365"/>
      <c r="P197" s="23"/>
      <c r="Q197" s="243"/>
      <c r="R197" s="245"/>
      <c r="S197" s="243"/>
      <c r="T197" s="12"/>
      <c r="U197" s="365"/>
      <c r="V197" s="23"/>
      <c r="W197" s="243"/>
      <c r="X197" s="245"/>
      <c r="Y197" s="243"/>
      <c r="Z197" s="12"/>
      <c r="AA197" s="365"/>
      <c r="AB197" s="365"/>
      <c r="AC197" s="12"/>
      <c r="AD197" s="23"/>
    </row>
    <row r="198" spans="1:30" ht="19.5" customHeight="1">
      <c r="A198" s="367"/>
      <c r="B198" s="162"/>
      <c r="C198" s="249"/>
      <c r="D198" s="23"/>
      <c r="E198" s="243"/>
      <c r="F198" s="245"/>
      <c r="G198" s="243"/>
      <c r="H198" s="12"/>
      <c r="I198" s="369"/>
      <c r="J198" s="23"/>
      <c r="K198" s="243"/>
      <c r="L198" s="245"/>
      <c r="M198" s="243"/>
      <c r="N198" s="12"/>
      <c r="O198" s="365"/>
      <c r="P198" s="23"/>
      <c r="Q198" s="243"/>
      <c r="R198" s="245"/>
      <c r="S198" s="243"/>
      <c r="T198" s="12"/>
      <c r="U198" s="365"/>
      <c r="V198" s="23"/>
      <c r="W198" s="243"/>
      <c r="X198" s="245"/>
      <c r="Y198" s="243"/>
      <c r="Z198" s="12"/>
      <c r="AA198" s="365"/>
      <c r="AB198" s="365"/>
      <c r="AC198" s="12"/>
      <c r="AD198" s="23"/>
    </row>
    <row r="199" spans="1:30" ht="19.5" customHeight="1">
      <c r="A199" s="367"/>
      <c r="B199" s="162"/>
      <c r="C199" s="249"/>
      <c r="D199" s="23"/>
      <c r="E199" s="243"/>
      <c r="F199" s="245"/>
      <c r="G199" s="243"/>
      <c r="H199" s="12"/>
      <c r="I199" s="369"/>
      <c r="J199" s="23"/>
      <c r="K199" s="243"/>
      <c r="L199" s="245"/>
      <c r="M199" s="243"/>
      <c r="N199" s="12"/>
      <c r="O199" s="365"/>
      <c r="P199" s="23"/>
      <c r="Q199" s="243"/>
      <c r="R199" s="245"/>
      <c r="S199" s="243"/>
      <c r="T199" s="12"/>
      <c r="U199" s="365"/>
      <c r="V199" s="23"/>
      <c r="W199" s="243"/>
      <c r="X199" s="245"/>
      <c r="Y199" s="243"/>
      <c r="Z199" s="12"/>
      <c r="AA199" s="365"/>
      <c r="AB199" s="365"/>
      <c r="AC199" s="12"/>
      <c r="AD199" s="23"/>
    </row>
    <row r="200" spans="1:30" ht="19.5" customHeight="1">
      <c r="A200" s="367"/>
      <c r="B200" s="162"/>
      <c r="C200" s="249"/>
      <c r="D200" s="23"/>
      <c r="E200" s="243"/>
      <c r="F200" s="245"/>
      <c r="G200" s="243"/>
      <c r="H200" s="12"/>
      <c r="I200" s="369"/>
      <c r="J200" s="23"/>
      <c r="K200" s="243"/>
      <c r="L200" s="245"/>
      <c r="M200" s="243"/>
      <c r="N200" s="12"/>
      <c r="O200" s="365"/>
      <c r="P200" s="23"/>
      <c r="Q200" s="243"/>
      <c r="R200" s="245"/>
      <c r="S200" s="243"/>
      <c r="T200" s="12"/>
      <c r="U200" s="365"/>
      <c r="V200" s="23"/>
      <c r="W200" s="243"/>
      <c r="X200" s="245"/>
      <c r="Y200" s="243"/>
      <c r="Z200" s="12"/>
      <c r="AA200" s="365"/>
      <c r="AB200" s="365"/>
      <c r="AC200" s="12"/>
      <c r="AD200" s="23"/>
    </row>
    <row r="201" spans="1:30" ht="19.5" customHeight="1">
      <c r="A201" s="367"/>
      <c r="B201" s="162"/>
      <c r="C201" s="249"/>
      <c r="D201" s="23"/>
      <c r="E201" s="243"/>
      <c r="F201" s="245"/>
      <c r="G201" s="243"/>
      <c r="H201" s="12"/>
      <c r="I201" s="369"/>
      <c r="J201" s="23"/>
      <c r="K201" s="243"/>
      <c r="L201" s="245"/>
      <c r="M201" s="243"/>
      <c r="N201" s="12"/>
      <c r="O201" s="365"/>
      <c r="P201" s="23"/>
      <c r="Q201" s="243"/>
      <c r="R201" s="245"/>
      <c r="S201" s="243"/>
      <c r="T201" s="12"/>
      <c r="U201" s="365"/>
      <c r="V201" s="23"/>
      <c r="W201" s="243"/>
      <c r="X201" s="245"/>
      <c r="Y201" s="243"/>
      <c r="Z201" s="12"/>
      <c r="AA201" s="365"/>
      <c r="AB201" s="365"/>
      <c r="AC201" s="12"/>
      <c r="AD201" s="23"/>
    </row>
    <row r="202" spans="1:30" ht="19.5" customHeight="1">
      <c r="A202" s="367"/>
      <c r="B202" s="162"/>
      <c r="C202" s="249"/>
      <c r="D202" s="23"/>
      <c r="E202" s="243"/>
      <c r="F202" s="245"/>
      <c r="G202" s="243"/>
      <c r="H202" s="12"/>
      <c r="I202" s="369"/>
      <c r="J202" s="23"/>
      <c r="K202" s="243"/>
      <c r="L202" s="245"/>
      <c r="M202" s="243"/>
      <c r="N202" s="12"/>
      <c r="O202" s="365"/>
      <c r="P202" s="23"/>
      <c r="Q202" s="243"/>
      <c r="R202" s="245"/>
      <c r="S202" s="243"/>
      <c r="T202" s="12"/>
      <c r="U202" s="365"/>
      <c r="V202" s="23"/>
      <c r="W202" s="243"/>
      <c r="X202" s="245"/>
      <c r="Y202" s="243"/>
      <c r="Z202" s="12"/>
      <c r="AA202" s="365"/>
      <c r="AB202" s="365"/>
      <c r="AC202" s="12"/>
      <c r="AD202" s="23"/>
    </row>
    <row r="203" spans="1:30" ht="19.5" customHeight="1">
      <c r="A203" s="367"/>
      <c r="B203" s="162"/>
      <c r="C203" s="249"/>
      <c r="D203" s="23"/>
      <c r="E203" s="243"/>
      <c r="F203" s="245"/>
      <c r="G203" s="243"/>
      <c r="H203" s="12"/>
      <c r="I203" s="369"/>
      <c r="J203" s="23"/>
      <c r="K203" s="243"/>
      <c r="L203" s="245"/>
      <c r="M203" s="243"/>
      <c r="N203" s="12"/>
      <c r="O203" s="365"/>
      <c r="P203" s="23"/>
      <c r="Q203" s="243"/>
      <c r="R203" s="245"/>
      <c r="S203" s="243"/>
      <c r="T203" s="12"/>
      <c r="U203" s="365"/>
      <c r="V203" s="23"/>
      <c r="W203" s="243"/>
      <c r="X203" s="245"/>
      <c r="Y203" s="243"/>
      <c r="Z203" s="12"/>
      <c r="AA203" s="365"/>
      <c r="AB203" s="365"/>
      <c r="AC203" s="12"/>
      <c r="AD203" s="23"/>
    </row>
    <row r="204" spans="1:30" ht="19.5" customHeight="1">
      <c r="A204" s="367"/>
      <c r="B204" s="162"/>
      <c r="C204" s="249"/>
      <c r="D204" s="23"/>
      <c r="E204" s="243"/>
      <c r="F204" s="245"/>
      <c r="G204" s="243"/>
      <c r="H204" s="12"/>
      <c r="I204" s="369"/>
      <c r="J204" s="23"/>
      <c r="K204" s="243"/>
      <c r="L204" s="245"/>
      <c r="M204" s="243"/>
      <c r="N204" s="12"/>
      <c r="O204" s="365"/>
      <c r="P204" s="23"/>
      <c r="Q204" s="243"/>
      <c r="R204" s="245"/>
      <c r="S204" s="243"/>
      <c r="T204" s="12"/>
      <c r="U204" s="365"/>
      <c r="V204" s="23"/>
      <c r="W204" s="243"/>
      <c r="X204" s="245"/>
      <c r="Y204" s="243"/>
      <c r="Z204" s="12"/>
      <c r="AA204" s="365"/>
      <c r="AB204" s="365"/>
      <c r="AC204" s="12"/>
      <c r="AD204" s="23"/>
    </row>
    <row r="205" spans="1:30" ht="19.5" customHeight="1">
      <c r="A205" s="367"/>
      <c r="B205" s="162"/>
      <c r="C205" s="249"/>
      <c r="D205" s="23"/>
      <c r="E205" s="243"/>
      <c r="F205" s="245"/>
      <c r="G205" s="243"/>
      <c r="H205" s="12"/>
      <c r="I205" s="369"/>
      <c r="J205" s="23"/>
      <c r="K205" s="243"/>
      <c r="L205" s="245"/>
      <c r="M205" s="243"/>
      <c r="N205" s="12"/>
      <c r="O205" s="365"/>
      <c r="P205" s="23"/>
      <c r="Q205" s="243"/>
      <c r="R205" s="245"/>
      <c r="S205" s="243"/>
      <c r="T205" s="12"/>
      <c r="U205" s="365"/>
      <c r="V205" s="23"/>
      <c r="W205" s="243"/>
      <c r="X205" s="245"/>
      <c r="Y205" s="243"/>
      <c r="Z205" s="12"/>
      <c r="AA205" s="365"/>
      <c r="AB205" s="365"/>
      <c r="AC205" s="12"/>
      <c r="AD205" s="23"/>
    </row>
    <row r="206" spans="1:30" ht="19.5" customHeight="1">
      <c r="A206" s="367"/>
      <c r="B206" s="162"/>
      <c r="C206" s="249"/>
      <c r="D206" s="23"/>
      <c r="E206" s="243"/>
      <c r="F206" s="245"/>
      <c r="G206" s="243"/>
      <c r="H206" s="12"/>
      <c r="I206" s="369"/>
      <c r="J206" s="23"/>
      <c r="K206" s="243"/>
      <c r="L206" s="245"/>
      <c r="M206" s="243"/>
      <c r="N206" s="12"/>
      <c r="O206" s="365"/>
      <c r="P206" s="23"/>
      <c r="Q206" s="243"/>
      <c r="R206" s="245"/>
      <c r="S206" s="243"/>
      <c r="T206" s="12"/>
      <c r="U206" s="365"/>
      <c r="V206" s="23"/>
      <c r="W206" s="243"/>
      <c r="X206" s="245"/>
      <c r="Y206" s="243"/>
      <c r="Z206" s="12"/>
      <c r="AA206" s="365"/>
      <c r="AB206" s="365"/>
      <c r="AC206" s="12"/>
      <c r="AD206" s="23"/>
    </row>
    <row r="207" spans="1:30" ht="19.5" customHeight="1" thickBot="1">
      <c r="A207" s="368"/>
      <c r="B207" s="159"/>
      <c r="C207" s="250"/>
      <c r="D207" s="23"/>
      <c r="E207" s="243"/>
      <c r="F207" s="245"/>
      <c r="G207" s="243"/>
      <c r="H207" s="12"/>
      <c r="I207" s="369"/>
      <c r="J207" s="23"/>
      <c r="K207" s="243"/>
      <c r="L207" s="245"/>
      <c r="M207" s="243"/>
      <c r="N207" s="12"/>
      <c r="O207" s="365"/>
      <c r="P207" s="23"/>
      <c r="Q207" s="243"/>
      <c r="R207" s="245"/>
      <c r="S207" s="243"/>
      <c r="T207" s="12"/>
      <c r="U207" s="365"/>
      <c r="V207" s="23"/>
      <c r="W207" s="243"/>
      <c r="X207" s="245"/>
      <c r="Y207" s="243"/>
      <c r="Z207" s="12"/>
      <c r="AA207" s="365"/>
      <c r="AB207" s="365"/>
      <c r="AC207" s="12"/>
      <c r="AD207" s="23"/>
    </row>
    <row r="208" spans="4:30" ht="19.5" customHeight="1"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3"/>
    </row>
    <row r="209" spans="4:30" ht="19.5" customHeight="1"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3"/>
    </row>
    <row r="210" spans="4:30" ht="19.5" customHeight="1"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3"/>
    </row>
    <row r="211" spans="4:30" ht="19.5" customHeight="1"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3"/>
    </row>
    <row r="212" spans="1:30" ht="19.5" customHeight="1">
      <c r="A212" s="135"/>
      <c r="B212" s="243"/>
      <c r="C212" s="23"/>
      <c r="D212" s="12"/>
      <c r="E212" s="243"/>
      <c r="F212" s="12"/>
      <c r="G212" s="243"/>
      <c r="H212" s="12"/>
      <c r="I212" s="147"/>
      <c r="J212" s="12"/>
      <c r="K212" s="243"/>
      <c r="L212" s="12"/>
      <c r="M212" s="243"/>
      <c r="N212" s="12"/>
      <c r="O212" s="147"/>
      <c r="P212" s="12"/>
      <c r="Q212" s="243"/>
      <c r="R212" s="12"/>
      <c r="S212" s="243"/>
      <c r="T212" s="12"/>
      <c r="U212" s="147"/>
      <c r="V212" s="12"/>
      <c r="W212" s="243"/>
      <c r="X212" s="12"/>
      <c r="Y212" s="243"/>
      <c r="Z212" s="12"/>
      <c r="AA212" s="12"/>
      <c r="AB212" s="12"/>
      <c r="AC212" s="12"/>
      <c r="AD212" s="12"/>
    </row>
    <row r="213" spans="1:30" ht="19.5" customHeight="1" thickBot="1">
      <c r="A213" s="363" t="s">
        <v>238</v>
      </c>
      <c r="B213" s="363"/>
      <c r="C213" s="363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64"/>
      <c r="AD213" s="364"/>
    </row>
    <row r="214" spans="1:30" ht="13.5" thickBot="1">
      <c r="A214" s="238" t="s">
        <v>197</v>
      </c>
      <c r="B214" s="239" t="s">
        <v>220</v>
      </c>
      <c r="C214" s="240" t="s">
        <v>199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ht="26.25" thickBot="1">
      <c r="A215" s="366">
        <v>24</v>
      </c>
      <c r="B215" s="241" t="s">
        <v>200</v>
      </c>
      <c r="C215" s="264" t="s">
        <v>239</v>
      </c>
      <c r="D215" s="23"/>
      <c r="E215" s="243"/>
      <c r="F215" s="261"/>
      <c r="G215" s="243"/>
      <c r="H215" s="12"/>
      <c r="I215" s="369"/>
      <c r="J215" s="23"/>
      <c r="K215" s="243"/>
      <c r="L215" s="12"/>
      <c r="M215" s="243"/>
      <c r="N215" s="12"/>
      <c r="O215" s="365"/>
      <c r="P215" s="23"/>
      <c r="Q215" s="243"/>
      <c r="R215" s="12"/>
      <c r="S215" s="243"/>
      <c r="T215" s="12"/>
      <c r="U215" s="365"/>
      <c r="V215" s="23"/>
      <c r="W215" s="243"/>
      <c r="X215" s="261"/>
      <c r="Y215" s="243"/>
      <c r="Z215" s="12"/>
      <c r="AA215" s="365"/>
      <c r="AB215" s="365"/>
      <c r="AC215" s="12"/>
      <c r="AD215" s="23"/>
    </row>
    <row r="216" spans="1:30" ht="26.25" thickBot="1">
      <c r="A216" s="367"/>
      <c r="B216" s="244" t="s">
        <v>221</v>
      </c>
      <c r="C216" s="264" t="s">
        <v>240</v>
      </c>
      <c r="D216" s="23"/>
      <c r="E216" s="243"/>
      <c r="F216" s="261"/>
      <c r="G216" s="243"/>
      <c r="H216" s="12"/>
      <c r="I216" s="369"/>
      <c r="J216" s="23"/>
      <c r="K216" s="243"/>
      <c r="L216" s="12"/>
      <c r="M216" s="243"/>
      <c r="N216" s="12"/>
      <c r="O216" s="365"/>
      <c r="P216" s="23"/>
      <c r="Q216" s="243"/>
      <c r="R216" s="12"/>
      <c r="S216" s="243"/>
      <c r="T216" s="12"/>
      <c r="U216" s="365"/>
      <c r="V216" s="23"/>
      <c r="W216" s="243"/>
      <c r="X216" s="261"/>
      <c r="Y216" s="243"/>
      <c r="Z216" s="12"/>
      <c r="AA216" s="365"/>
      <c r="AB216" s="365"/>
      <c r="AC216" s="12"/>
      <c r="AD216" s="23"/>
    </row>
    <row r="217" spans="1:30" ht="26.25" thickBot="1">
      <c r="A217" s="367"/>
      <c r="B217" s="162" t="s">
        <v>222</v>
      </c>
      <c r="C217" s="264" t="s">
        <v>241</v>
      </c>
      <c r="D217" s="23"/>
      <c r="E217" s="243"/>
      <c r="F217" s="261"/>
      <c r="G217" s="243"/>
      <c r="H217" s="12"/>
      <c r="I217" s="369"/>
      <c r="J217" s="23"/>
      <c r="K217" s="243"/>
      <c r="L217" s="245"/>
      <c r="M217" s="243"/>
      <c r="N217" s="12"/>
      <c r="O217" s="365"/>
      <c r="P217" s="23"/>
      <c r="Q217" s="243"/>
      <c r="R217" s="245"/>
      <c r="S217" s="243"/>
      <c r="T217" s="12"/>
      <c r="U217" s="365"/>
      <c r="V217" s="23"/>
      <c r="W217" s="243"/>
      <c r="X217" s="261"/>
      <c r="Y217" s="243"/>
      <c r="Z217" s="12"/>
      <c r="AA217" s="365"/>
      <c r="AB217" s="365"/>
      <c r="AC217" s="12"/>
      <c r="AD217" s="23"/>
    </row>
    <row r="218" spans="1:30" ht="26.25" thickBot="1">
      <c r="A218" s="367"/>
      <c r="B218" s="162" t="s">
        <v>223</v>
      </c>
      <c r="C218" s="264" t="s">
        <v>242</v>
      </c>
      <c r="D218" s="23"/>
      <c r="E218" s="243"/>
      <c r="F218" s="261"/>
      <c r="G218" s="243"/>
      <c r="H218" s="12"/>
      <c r="I218" s="369"/>
      <c r="J218" s="23"/>
      <c r="K218" s="243"/>
      <c r="L218" s="245"/>
      <c r="M218" s="243"/>
      <c r="N218" s="12"/>
      <c r="O218" s="365"/>
      <c r="P218" s="23"/>
      <c r="Q218" s="243"/>
      <c r="R218" s="245"/>
      <c r="S218" s="243"/>
      <c r="T218" s="12"/>
      <c r="U218" s="365"/>
      <c r="V218" s="23"/>
      <c r="W218" s="243"/>
      <c r="X218" s="261"/>
      <c r="Y218" s="243"/>
      <c r="Z218" s="12"/>
      <c r="AA218" s="365"/>
      <c r="AB218" s="365"/>
      <c r="AC218" s="12"/>
      <c r="AD218" s="23"/>
    </row>
    <row r="219" spans="1:30" ht="26.25" thickBot="1">
      <c r="A219" s="367"/>
      <c r="B219" s="157" t="s">
        <v>224</v>
      </c>
      <c r="C219" s="264" t="s">
        <v>243</v>
      </c>
      <c r="D219" s="23"/>
      <c r="E219" s="243"/>
      <c r="F219" s="261"/>
      <c r="G219" s="243"/>
      <c r="H219" s="12"/>
      <c r="I219" s="369"/>
      <c r="J219" s="23"/>
      <c r="K219" s="243"/>
      <c r="L219" s="245"/>
      <c r="M219" s="243"/>
      <c r="N219" s="12"/>
      <c r="O219" s="365"/>
      <c r="P219" s="23"/>
      <c r="Q219" s="243"/>
      <c r="R219" s="245"/>
      <c r="S219" s="243"/>
      <c r="T219" s="12"/>
      <c r="U219" s="365"/>
      <c r="V219" s="23"/>
      <c r="W219" s="243"/>
      <c r="X219" s="261"/>
      <c r="Y219" s="243"/>
      <c r="Z219" s="12"/>
      <c r="AA219" s="365"/>
      <c r="AB219" s="365"/>
      <c r="AC219" s="12"/>
      <c r="AD219" s="23"/>
    </row>
    <row r="220" spans="1:30" ht="26.25" thickBot="1">
      <c r="A220" s="367"/>
      <c r="B220" s="162" t="s">
        <v>225</v>
      </c>
      <c r="C220" s="264" t="s">
        <v>244</v>
      </c>
      <c r="D220" s="23"/>
      <c r="E220" s="243"/>
      <c r="F220" s="261"/>
      <c r="G220" s="243"/>
      <c r="H220" s="12"/>
      <c r="I220" s="369"/>
      <c r="J220" s="23"/>
      <c r="K220" s="243"/>
      <c r="L220" s="245"/>
      <c r="M220" s="243"/>
      <c r="N220" s="12"/>
      <c r="O220" s="365"/>
      <c r="P220" s="23"/>
      <c r="Q220" s="243"/>
      <c r="R220" s="245"/>
      <c r="S220" s="243"/>
      <c r="T220" s="12"/>
      <c r="U220" s="365"/>
      <c r="V220" s="23"/>
      <c r="W220" s="243"/>
      <c r="X220" s="261"/>
      <c r="Y220" s="243"/>
      <c r="Z220" s="12"/>
      <c r="AA220" s="365"/>
      <c r="AB220" s="365"/>
      <c r="AC220" s="12"/>
      <c r="AD220" s="23"/>
    </row>
    <row r="221" spans="1:30" ht="25.5">
      <c r="A221" s="367"/>
      <c r="B221" s="162" t="s">
        <v>226</v>
      </c>
      <c r="C221" s="264" t="s">
        <v>245</v>
      </c>
      <c r="D221" s="23"/>
      <c r="E221" s="243"/>
      <c r="F221" s="261"/>
      <c r="G221" s="243"/>
      <c r="H221" s="12"/>
      <c r="I221" s="369"/>
      <c r="J221" s="23"/>
      <c r="K221" s="243"/>
      <c r="L221" s="245"/>
      <c r="M221" s="243"/>
      <c r="N221" s="12"/>
      <c r="O221" s="365"/>
      <c r="P221" s="23"/>
      <c r="Q221" s="243"/>
      <c r="R221" s="245"/>
      <c r="S221" s="243"/>
      <c r="T221" s="12"/>
      <c r="U221" s="365"/>
      <c r="V221" s="23"/>
      <c r="W221" s="243"/>
      <c r="X221" s="261"/>
      <c r="Y221" s="243"/>
      <c r="Z221" s="12"/>
      <c r="AA221" s="365"/>
      <c r="AB221" s="365"/>
      <c r="AC221" s="12"/>
      <c r="AD221" s="23"/>
    </row>
    <row r="222" spans="1:30" ht="12.75">
      <c r="A222" s="367"/>
      <c r="B222" s="162"/>
      <c r="C222" s="249"/>
      <c r="D222" s="23"/>
      <c r="E222" s="243"/>
      <c r="F222" s="245"/>
      <c r="G222" s="243"/>
      <c r="H222" s="12"/>
      <c r="I222" s="369"/>
      <c r="J222" s="23"/>
      <c r="K222" s="243"/>
      <c r="L222" s="245"/>
      <c r="M222" s="243"/>
      <c r="N222" s="12"/>
      <c r="O222" s="365"/>
      <c r="P222" s="23"/>
      <c r="Q222" s="243"/>
      <c r="R222" s="245"/>
      <c r="S222" s="243"/>
      <c r="T222" s="12"/>
      <c r="U222" s="365"/>
      <c r="V222" s="23"/>
      <c r="W222" s="243"/>
      <c r="X222" s="245"/>
      <c r="Y222" s="243"/>
      <c r="Z222" s="12"/>
      <c r="AA222" s="365"/>
      <c r="AB222" s="365"/>
      <c r="AC222" s="12"/>
      <c r="AD222" s="23"/>
    </row>
    <row r="223" spans="1:30" ht="19.5" customHeight="1">
      <c r="A223" s="367"/>
      <c r="B223" s="162"/>
      <c r="C223" s="249"/>
      <c r="D223" s="23"/>
      <c r="E223" s="243"/>
      <c r="F223" s="245"/>
      <c r="G223" s="243"/>
      <c r="H223" s="12"/>
      <c r="I223" s="369"/>
      <c r="J223" s="23"/>
      <c r="K223" s="243"/>
      <c r="L223" s="245"/>
      <c r="M223" s="243"/>
      <c r="N223" s="12"/>
      <c r="O223" s="365"/>
      <c r="P223" s="23"/>
      <c r="Q223" s="243"/>
      <c r="R223" s="245"/>
      <c r="S223" s="243"/>
      <c r="T223" s="12"/>
      <c r="U223" s="365"/>
      <c r="V223" s="23"/>
      <c r="W223" s="243"/>
      <c r="X223" s="245"/>
      <c r="Y223" s="243"/>
      <c r="Z223" s="12"/>
      <c r="AA223" s="365"/>
      <c r="AB223" s="365"/>
      <c r="AC223" s="12"/>
      <c r="AD223" s="23"/>
    </row>
    <row r="224" spans="1:30" ht="19.5" customHeight="1">
      <c r="A224" s="367"/>
      <c r="B224" s="162"/>
      <c r="C224" s="249"/>
      <c r="D224" s="23"/>
      <c r="E224" s="243"/>
      <c r="F224" s="245"/>
      <c r="G224" s="243"/>
      <c r="H224" s="12"/>
      <c r="I224" s="369"/>
      <c r="J224" s="23"/>
      <c r="K224" s="243"/>
      <c r="L224" s="245"/>
      <c r="M224" s="243"/>
      <c r="N224" s="12"/>
      <c r="O224" s="365"/>
      <c r="P224" s="23"/>
      <c r="Q224" s="243"/>
      <c r="R224" s="245"/>
      <c r="S224" s="243"/>
      <c r="T224" s="12"/>
      <c r="U224" s="365"/>
      <c r="V224" s="23"/>
      <c r="W224" s="243"/>
      <c r="X224" s="245"/>
      <c r="Y224" s="243"/>
      <c r="Z224" s="12"/>
      <c r="AA224" s="365"/>
      <c r="AB224" s="365"/>
      <c r="AC224" s="12"/>
      <c r="AD224" s="23"/>
    </row>
    <row r="225" spans="1:30" ht="19.5" customHeight="1">
      <c r="A225" s="367"/>
      <c r="B225" s="162"/>
      <c r="C225" s="249"/>
      <c r="D225" s="23"/>
      <c r="E225" s="243"/>
      <c r="F225" s="245"/>
      <c r="G225" s="243"/>
      <c r="H225" s="12"/>
      <c r="I225" s="369"/>
      <c r="J225" s="23"/>
      <c r="K225" s="243"/>
      <c r="L225" s="245"/>
      <c r="M225" s="243"/>
      <c r="N225" s="12"/>
      <c r="O225" s="365"/>
      <c r="P225" s="23"/>
      <c r="Q225" s="243"/>
      <c r="R225" s="245"/>
      <c r="S225" s="243"/>
      <c r="T225" s="12"/>
      <c r="U225" s="365"/>
      <c r="V225" s="23"/>
      <c r="W225" s="243"/>
      <c r="X225" s="245"/>
      <c r="Y225" s="243"/>
      <c r="Z225" s="12"/>
      <c r="AA225" s="365"/>
      <c r="AB225" s="365"/>
      <c r="AC225" s="12"/>
      <c r="AD225" s="23"/>
    </row>
    <row r="226" spans="1:30" ht="19.5" customHeight="1">
      <c r="A226" s="367"/>
      <c r="B226" s="162"/>
      <c r="C226" s="249"/>
      <c r="D226" s="23"/>
      <c r="E226" s="243"/>
      <c r="F226" s="245"/>
      <c r="G226" s="243"/>
      <c r="H226" s="12"/>
      <c r="I226" s="369"/>
      <c r="J226" s="23"/>
      <c r="K226" s="243"/>
      <c r="L226" s="245"/>
      <c r="M226" s="243"/>
      <c r="N226" s="12"/>
      <c r="O226" s="365"/>
      <c r="P226" s="23"/>
      <c r="Q226" s="243"/>
      <c r="R226" s="245"/>
      <c r="S226" s="243"/>
      <c r="T226" s="12"/>
      <c r="U226" s="365"/>
      <c r="V226" s="23"/>
      <c r="W226" s="243"/>
      <c r="X226" s="245"/>
      <c r="Y226" s="243"/>
      <c r="Z226" s="12"/>
      <c r="AA226" s="365"/>
      <c r="AB226" s="365"/>
      <c r="AC226" s="12"/>
      <c r="AD226" s="23"/>
    </row>
    <row r="227" spans="1:30" ht="19.5" customHeight="1">
      <c r="A227" s="367"/>
      <c r="B227" s="162"/>
      <c r="C227" s="249"/>
      <c r="D227" s="23"/>
      <c r="E227" s="243"/>
      <c r="F227" s="245"/>
      <c r="G227" s="243"/>
      <c r="H227" s="12"/>
      <c r="I227" s="369"/>
      <c r="J227" s="23"/>
      <c r="K227" s="243"/>
      <c r="L227" s="245"/>
      <c r="M227" s="243"/>
      <c r="N227" s="12"/>
      <c r="O227" s="365"/>
      <c r="P227" s="23"/>
      <c r="Q227" s="243"/>
      <c r="R227" s="245"/>
      <c r="S227" s="243"/>
      <c r="T227" s="12"/>
      <c r="U227" s="365"/>
      <c r="V227" s="23"/>
      <c r="W227" s="243"/>
      <c r="X227" s="245"/>
      <c r="Y227" s="243"/>
      <c r="Z227" s="12"/>
      <c r="AA227" s="365"/>
      <c r="AB227" s="365"/>
      <c r="AC227" s="12"/>
      <c r="AD227" s="23"/>
    </row>
    <row r="228" spans="1:30" ht="19.5" customHeight="1">
      <c r="A228" s="367"/>
      <c r="B228" s="162"/>
      <c r="C228" s="249"/>
      <c r="D228" s="23"/>
      <c r="E228" s="243"/>
      <c r="F228" s="245"/>
      <c r="G228" s="243"/>
      <c r="H228" s="12"/>
      <c r="I228" s="369"/>
      <c r="J228" s="23"/>
      <c r="K228" s="243"/>
      <c r="L228" s="245"/>
      <c r="M228" s="243"/>
      <c r="N228" s="12"/>
      <c r="O228" s="365"/>
      <c r="P228" s="23"/>
      <c r="Q228" s="243"/>
      <c r="R228" s="245"/>
      <c r="S228" s="243"/>
      <c r="T228" s="12"/>
      <c r="U228" s="365"/>
      <c r="V228" s="23"/>
      <c r="W228" s="243"/>
      <c r="X228" s="245"/>
      <c r="Y228" s="243"/>
      <c r="Z228" s="12"/>
      <c r="AA228" s="365"/>
      <c r="AB228" s="365"/>
      <c r="AC228" s="12"/>
      <c r="AD228" s="23"/>
    </row>
    <row r="229" spans="1:30" ht="19.5" customHeight="1">
      <c r="A229" s="367"/>
      <c r="B229" s="162"/>
      <c r="C229" s="249"/>
      <c r="D229" s="23"/>
      <c r="E229" s="243"/>
      <c r="F229" s="245"/>
      <c r="G229" s="243"/>
      <c r="H229" s="12"/>
      <c r="I229" s="369"/>
      <c r="J229" s="23"/>
      <c r="K229" s="243"/>
      <c r="L229" s="245"/>
      <c r="M229" s="243"/>
      <c r="N229" s="12"/>
      <c r="O229" s="365"/>
      <c r="P229" s="23"/>
      <c r="Q229" s="243"/>
      <c r="R229" s="245"/>
      <c r="S229" s="243"/>
      <c r="T229" s="12"/>
      <c r="U229" s="365"/>
      <c r="V229" s="23"/>
      <c r="W229" s="243"/>
      <c r="X229" s="245"/>
      <c r="Y229" s="243"/>
      <c r="Z229" s="12"/>
      <c r="AA229" s="365"/>
      <c r="AB229" s="365"/>
      <c r="AC229" s="12"/>
      <c r="AD229" s="23"/>
    </row>
    <row r="230" spans="1:30" ht="19.5" customHeight="1">
      <c r="A230" s="367"/>
      <c r="B230" s="162"/>
      <c r="C230" s="249"/>
      <c r="D230" s="23"/>
      <c r="E230" s="243"/>
      <c r="F230" s="245"/>
      <c r="G230" s="243"/>
      <c r="H230" s="12"/>
      <c r="I230" s="369"/>
      <c r="J230" s="23"/>
      <c r="K230" s="243"/>
      <c r="L230" s="245"/>
      <c r="M230" s="243"/>
      <c r="N230" s="12"/>
      <c r="O230" s="365"/>
      <c r="P230" s="23"/>
      <c r="Q230" s="243"/>
      <c r="R230" s="245"/>
      <c r="S230" s="243"/>
      <c r="T230" s="12"/>
      <c r="U230" s="365"/>
      <c r="V230" s="23"/>
      <c r="W230" s="243"/>
      <c r="X230" s="245"/>
      <c r="Y230" s="243"/>
      <c r="Z230" s="12"/>
      <c r="AA230" s="365"/>
      <c r="AB230" s="365"/>
      <c r="AC230" s="12"/>
      <c r="AD230" s="23"/>
    </row>
    <row r="231" spans="1:30" ht="19.5" customHeight="1">
      <c r="A231" s="367"/>
      <c r="B231" s="162"/>
      <c r="C231" s="249"/>
      <c r="D231" s="23"/>
      <c r="E231" s="243"/>
      <c r="F231" s="245"/>
      <c r="G231" s="243"/>
      <c r="H231" s="12"/>
      <c r="I231" s="369"/>
      <c r="J231" s="23"/>
      <c r="K231" s="243"/>
      <c r="L231" s="245"/>
      <c r="M231" s="243"/>
      <c r="N231" s="12"/>
      <c r="O231" s="365"/>
      <c r="P231" s="23"/>
      <c r="Q231" s="243"/>
      <c r="R231" s="245"/>
      <c r="S231" s="243"/>
      <c r="T231" s="12"/>
      <c r="U231" s="365"/>
      <c r="V231" s="23"/>
      <c r="W231" s="243"/>
      <c r="X231" s="245"/>
      <c r="Y231" s="243"/>
      <c r="Z231" s="12"/>
      <c r="AA231" s="365"/>
      <c r="AB231" s="365"/>
      <c r="AC231" s="12"/>
      <c r="AD231" s="23"/>
    </row>
    <row r="232" spans="1:30" ht="19.5" customHeight="1">
      <c r="A232" s="367"/>
      <c r="B232" s="162"/>
      <c r="C232" s="249"/>
      <c r="D232" s="23"/>
      <c r="E232" s="243"/>
      <c r="F232" s="245"/>
      <c r="G232" s="243"/>
      <c r="H232" s="12"/>
      <c r="I232" s="369"/>
      <c r="J232" s="23"/>
      <c r="K232" s="243"/>
      <c r="L232" s="245"/>
      <c r="M232" s="243"/>
      <c r="N232" s="12"/>
      <c r="O232" s="365"/>
      <c r="P232" s="23"/>
      <c r="Q232" s="243"/>
      <c r="R232" s="245"/>
      <c r="S232" s="243"/>
      <c r="T232" s="12"/>
      <c r="U232" s="365"/>
      <c r="V232" s="23"/>
      <c r="W232" s="243"/>
      <c r="X232" s="245"/>
      <c r="Y232" s="243"/>
      <c r="Z232" s="12"/>
      <c r="AA232" s="365"/>
      <c r="AB232" s="365"/>
      <c r="AC232" s="12"/>
      <c r="AD232" s="23"/>
    </row>
    <row r="233" spans="1:30" ht="19.5" customHeight="1">
      <c r="A233" s="367"/>
      <c r="B233" s="162"/>
      <c r="C233" s="249"/>
      <c r="D233" s="23"/>
      <c r="E233" s="243"/>
      <c r="F233" s="245"/>
      <c r="G233" s="243"/>
      <c r="H233" s="12"/>
      <c r="I233" s="369"/>
      <c r="J233" s="23"/>
      <c r="K233" s="243"/>
      <c r="L233" s="245"/>
      <c r="M233" s="243"/>
      <c r="N233" s="12"/>
      <c r="O233" s="365"/>
      <c r="P233" s="23"/>
      <c r="Q233" s="243"/>
      <c r="R233" s="245"/>
      <c r="S233" s="243"/>
      <c r="T233" s="12"/>
      <c r="U233" s="365"/>
      <c r="V233" s="23"/>
      <c r="W233" s="243"/>
      <c r="X233" s="245"/>
      <c r="Y233" s="243"/>
      <c r="Z233" s="12"/>
      <c r="AA233" s="365"/>
      <c r="AB233" s="365"/>
      <c r="AC233" s="12"/>
      <c r="AD233" s="23"/>
    </row>
    <row r="234" spans="1:30" ht="19.5" customHeight="1">
      <c r="A234" s="367"/>
      <c r="B234" s="162"/>
      <c r="C234" s="249"/>
      <c r="D234" s="23"/>
      <c r="E234" s="243"/>
      <c r="F234" s="245"/>
      <c r="G234" s="243"/>
      <c r="H234" s="12"/>
      <c r="I234" s="369"/>
      <c r="J234" s="23"/>
      <c r="K234" s="243"/>
      <c r="L234" s="245"/>
      <c r="M234" s="243"/>
      <c r="N234" s="12"/>
      <c r="O234" s="365"/>
      <c r="P234" s="23"/>
      <c r="Q234" s="243"/>
      <c r="R234" s="245"/>
      <c r="S234" s="243"/>
      <c r="T234" s="12"/>
      <c r="U234" s="365"/>
      <c r="V234" s="23"/>
      <c r="W234" s="243"/>
      <c r="X234" s="245"/>
      <c r="Y234" s="243"/>
      <c r="Z234" s="12"/>
      <c r="AA234" s="365"/>
      <c r="AB234" s="365"/>
      <c r="AC234" s="12"/>
      <c r="AD234" s="23"/>
    </row>
    <row r="235" spans="1:30" ht="19.5" customHeight="1">
      <c r="A235" s="367"/>
      <c r="B235" s="162"/>
      <c r="C235" s="249"/>
      <c r="D235" s="23"/>
      <c r="E235" s="243"/>
      <c r="F235" s="245"/>
      <c r="G235" s="243"/>
      <c r="H235" s="12"/>
      <c r="I235" s="369"/>
      <c r="J235" s="23"/>
      <c r="K235" s="243"/>
      <c r="L235" s="245"/>
      <c r="M235" s="243"/>
      <c r="N235" s="12"/>
      <c r="O235" s="365"/>
      <c r="P235" s="23"/>
      <c r="Q235" s="243"/>
      <c r="R235" s="245"/>
      <c r="S235" s="243"/>
      <c r="T235" s="12"/>
      <c r="U235" s="365"/>
      <c r="V235" s="23"/>
      <c r="W235" s="243"/>
      <c r="X235" s="245"/>
      <c r="Y235" s="243"/>
      <c r="Z235" s="12"/>
      <c r="AA235" s="365"/>
      <c r="AB235" s="365"/>
      <c r="AC235" s="12"/>
      <c r="AD235" s="23"/>
    </row>
    <row r="236" spans="1:30" ht="19.5" customHeight="1">
      <c r="A236" s="367"/>
      <c r="B236" s="162"/>
      <c r="C236" s="249"/>
      <c r="D236" s="23"/>
      <c r="E236" s="243"/>
      <c r="F236" s="245"/>
      <c r="G236" s="243"/>
      <c r="H236" s="12"/>
      <c r="I236" s="369"/>
      <c r="J236" s="23"/>
      <c r="K236" s="243"/>
      <c r="L236" s="245"/>
      <c r="M236" s="243"/>
      <c r="N236" s="12"/>
      <c r="O236" s="365"/>
      <c r="P236" s="23"/>
      <c r="Q236" s="243"/>
      <c r="R236" s="245"/>
      <c r="S236" s="243"/>
      <c r="T236" s="12"/>
      <c r="U236" s="365"/>
      <c r="V236" s="23"/>
      <c r="W236" s="243"/>
      <c r="X236" s="245"/>
      <c r="Y236" s="243"/>
      <c r="Z236" s="12"/>
      <c r="AA236" s="365"/>
      <c r="AB236" s="365"/>
      <c r="AC236" s="12"/>
      <c r="AD236" s="23"/>
    </row>
    <row r="237" spans="1:30" ht="19.5" customHeight="1">
      <c r="A237" s="367"/>
      <c r="B237" s="162"/>
      <c r="C237" s="249"/>
      <c r="D237" s="23"/>
      <c r="E237" s="243"/>
      <c r="F237" s="245"/>
      <c r="G237" s="243"/>
      <c r="H237" s="12"/>
      <c r="I237" s="369"/>
      <c r="J237" s="23"/>
      <c r="K237" s="243"/>
      <c r="L237" s="245"/>
      <c r="M237" s="243"/>
      <c r="N237" s="12"/>
      <c r="O237" s="365"/>
      <c r="P237" s="23"/>
      <c r="Q237" s="243"/>
      <c r="R237" s="245"/>
      <c r="S237" s="243"/>
      <c r="T237" s="12"/>
      <c r="U237" s="365"/>
      <c r="V237" s="23"/>
      <c r="W237" s="243"/>
      <c r="X237" s="245"/>
      <c r="Y237" s="243"/>
      <c r="Z237" s="12"/>
      <c r="AA237" s="365"/>
      <c r="AB237" s="365"/>
      <c r="AC237" s="12"/>
      <c r="AD237" s="23"/>
    </row>
    <row r="238" spans="1:30" ht="19.5" customHeight="1">
      <c r="A238" s="367"/>
      <c r="B238" s="162"/>
      <c r="C238" s="249"/>
      <c r="D238" s="23"/>
      <c r="E238" s="243"/>
      <c r="F238" s="245"/>
      <c r="G238" s="243"/>
      <c r="H238" s="12"/>
      <c r="I238" s="369"/>
      <c r="J238" s="23"/>
      <c r="K238" s="243"/>
      <c r="L238" s="245"/>
      <c r="M238" s="243"/>
      <c r="N238" s="12"/>
      <c r="O238" s="365"/>
      <c r="P238" s="23"/>
      <c r="Q238" s="243"/>
      <c r="R238" s="245"/>
      <c r="S238" s="243"/>
      <c r="T238" s="12"/>
      <c r="U238" s="365"/>
      <c r="V238" s="23"/>
      <c r="W238" s="243"/>
      <c r="X238" s="245"/>
      <c r="Y238" s="243"/>
      <c r="Z238" s="12"/>
      <c r="AA238" s="365"/>
      <c r="AB238" s="365"/>
      <c r="AC238" s="12"/>
      <c r="AD238" s="23"/>
    </row>
    <row r="239" spans="1:30" ht="19.5" customHeight="1">
      <c r="A239" s="367"/>
      <c r="B239" s="162"/>
      <c r="C239" s="249"/>
      <c r="D239" s="23"/>
      <c r="E239" s="243"/>
      <c r="F239" s="245"/>
      <c r="G239" s="243"/>
      <c r="H239" s="12"/>
      <c r="I239" s="369"/>
      <c r="J239" s="23"/>
      <c r="K239" s="243"/>
      <c r="L239" s="245"/>
      <c r="M239" s="243"/>
      <c r="N239" s="12"/>
      <c r="O239" s="365"/>
      <c r="P239" s="23"/>
      <c r="Q239" s="243"/>
      <c r="R239" s="245"/>
      <c r="S239" s="243"/>
      <c r="T239" s="12"/>
      <c r="U239" s="365"/>
      <c r="V239" s="23"/>
      <c r="W239" s="243"/>
      <c r="X239" s="245"/>
      <c r="Y239" s="243"/>
      <c r="Z239" s="12"/>
      <c r="AA239" s="365"/>
      <c r="AB239" s="365"/>
      <c r="AC239" s="12"/>
      <c r="AD239" s="23"/>
    </row>
    <row r="240" spans="1:30" ht="19.5" customHeight="1" thickBot="1">
      <c r="A240" s="368"/>
      <c r="B240" s="159"/>
      <c r="C240" s="250"/>
      <c r="D240" s="23"/>
      <c r="E240" s="243"/>
      <c r="F240" s="245"/>
      <c r="G240" s="243"/>
      <c r="H240" s="12"/>
      <c r="I240" s="369"/>
      <c r="J240" s="23"/>
      <c r="K240" s="243"/>
      <c r="L240" s="245"/>
      <c r="M240" s="243"/>
      <c r="N240" s="12"/>
      <c r="O240" s="365"/>
      <c r="P240" s="23"/>
      <c r="Q240" s="243"/>
      <c r="R240" s="245"/>
      <c r="S240" s="243"/>
      <c r="T240" s="12"/>
      <c r="U240" s="365"/>
      <c r="V240" s="23"/>
      <c r="W240" s="243"/>
      <c r="X240" s="245"/>
      <c r="Y240" s="243"/>
      <c r="Z240" s="12"/>
      <c r="AA240" s="365"/>
      <c r="AB240" s="365"/>
      <c r="AC240" s="12"/>
      <c r="AD240" s="23"/>
    </row>
    <row r="241" spans="4:30" ht="19.5" customHeight="1"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3"/>
    </row>
    <row r="242" spans="4:30" ht="19.5" customHeight="1"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3"/>
    </row>
    <row r="243" spans="1:30" ht="19.5" customHeight="1" thickBot="1">
      <c r="A243" s="363" t="s">
        <v>246</v>
      </c>
      <c r="B243" s="363"/>
      <c r="C243" s="363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64"/>
      <c r="R243" s="364"/>
      <c r="S243" s="364"/>
      <c r="T243" s="364"/>
      <c r="U243" s="364"/>
      <c r="V243" s="364"/>
      <c r="W243" s="364"/>
      <c r="X243" s="364"/>
      <c r="Y243" s="364"/>
      <c r="Z243" s="364"/>
      <c r="AA243" s="364"/>
      <c r="AB243" s="364"/>
      <c r="AC243" s="364"/>
      <c r="AD243" s="364"/>
    </row>
    <row r="244" spans="1:30" ht="13.5" thickBot="1">
      <c r="A244" s="238" t="s">
        <v>197</v>
      </c>
      <c r="B244" s="239" t="s">
        <v>220</v>
      </c>
      <c r="C244" s="240" t="s">
        <v>199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ht="19.5" customHeight="1" thickBot="1">
      <c r="A245" s="366" t="s">
        <v>189</v>
      </c>
      <c r="B245" s="241" t="s">
        <v>200</v>
      </c>
      <c r="C245" s="242" t="s">
        <v>169</v>
      </c>
      <c r="D245" s="23"/>
      <c r="E245" s="243"/>
      <c r="F245" s="12"/>
      <c r="G245" s="243"/>
      <c r="H245" s="12"/>
      <c r="I245" s="369"/>
      <c r="J245" s="23"/>
      <c r="K245" s="243"/>
      <c r="L245" s="12"/>
      <c r="M245" s="243"/>
      <c r="N245" s="12"/>
      <c r="O245" s="365"/>
      <c r="P245" s="23"/>
      <c r="Q245" s="243"/>
      <c r="R245" s="12"/>
      <c r="S245" s="243"/>
      <c r="T245" s="12"/>
      <c r="U245" s="365"/>
      <c r="V245" s="23"/>
      <c r="W245" s="243"/>
      <c r="X245" s="12"/>
      <c r="Y245" s="243"/>
      <c r="Z245" s="12"/>
      <c r="AA245" s="365"/>
      <c r="AB245" s="365"/>
      <c r="AC245" s="12"/>
      <c r="AD245" s="23"/>
    </row>
    <row r="246" spans="1:30" ht="19.5" customHeight="1" thickBot="1">
      <c r="A246" s="367"/>
      <c r="B246" s="244" t="s">
        <v>221</v>
      </c>
      <c r="C246" s="242" t="s">
        <v>169</v>
      </c>
      <c r="D246" s="23"/>
      <c r="E246" s="243"/>
      <c r="F246" s="12"/>
      <c r="G246" s="243"/>
      <c r="H246" s="12"/>
      <c r="I246" s="369"/>
      <c r="J246" s="23"/>
      <c r="K246" s="243"/>
      <c r="L246" s="12"/>
      <c r="M246" s="243"/>
      <c r="N246" s="12"/>
      <c r="O246" s="365"/>
      <c r="P246" s="23"/>
      <c r="Q246" s="243"/>
      <c r="R246" s="12"/>
      <c r="S246" s="243"/>
      <c r="T246" s="12"/>
      <c r="U246" s="365"/>
      <c r="V246" s="23"/>
      <c r="W246" s="243"/>
      <c r="X246" s="12"/>
      <c r="Y246" s="243"/>
      <c r="Z246" s="12"/>
      <c r="AA246" s="365"/>
      <c r="AB246" s="365"/>
      <c r="AC246" s="12"/>
      <c r="AD246" s="23"/>
    </row>
    <row r="247" spans="1:30" ht="19.5" customHeight="1" thickBot="1">
      <c r="A247" s="367"/>
      <c r="B247" s="162" t="s">
        <v>222</v>
      </c>
      <c r="C247" s="242" t="s">
        <v>169</v>
      </c>
      <c r="D247" s="23"/>
      <c r="E247" s="243"/>
      <c r="F247" s="245"/>
      <c r="G247" s="243"/>
      <c r="H247" s="12"/>
      <c r="I247" s="369"/>
      <c r="J247" s="23"/>
      <c r="K247" s="243"/>
      <c r="L247" s="245"/>
      <c r="M247" s="243"/>
      <c r="N247" s="12"/>
      <c r="O247" s="365"/>
      <c r="P247" s="23"/>
      <c r="Q247" s="243"/>
      <c r="R247" s="245"/>
      <c r="S247" s="243"/>
      <c r="T247" s="12"/>
      <c r="U247" s="365"/>
      <c r="V247" s="23"/>
      <c r="W247" s="243"/>
      <c r="X247" s="245"/>
      <c r="Y247" s="243"/>
      <c r="Z247" s="12"/>
      <c r="AA247" s="365"/>
      <c r="AB247" s="365"/>
      <c r="AC247" s="12"/>
      <c r="AD247" s="23"/>
    </row>
    <row r="248" spans="1:30" ht="19.5" customHeight="1" thickBot="1">
      <c r="A248" s="367"/>
      <c r="B248" s="162" t="s">
        <v>223</v>
      </c>
      <c r="C248" s="242" t="s">
        <v>169</v>
      </c>
      <c r="D248" s="23"/>
      <c r="E248" s="243"/>
      <c r="F248" s="245"/>
      <c r="G248" s="243"/>
      <c r="H248" s="12"/>
      <c r="I248" s="369"/>
      <c r="J248" s="23"/>
      <c r="K248" s="243"/>
      <c r="L248" s="245"/>
      <c r="M248" s="243"/>
      <c r="N248" s="12"/>
      <c r="O248" s="365"/>
      <c r="P248" s="23"/>
      <c r="Q248" s="243"/>
      <c r="R248" s="245"/>
      <c r="S248" s="243"/>
      <c r="T248" s="12"/>
      <c r="U248" s="365"/>
      <c r="V248" s="23"/>
      <c r="W248" s="243"/>
      <c r="X248" s="245"/>
      <c r="Y248" s="243"/>
      <c r="Z248" s="12"/>
      <c r="AA248" s="365"/>
      <c r="AB248" s="365"/>
      <c r="AC248" s="12"/>
      <c r="AD248" s="23"/>
    </row>
    <row r="249" spans="1:30" ht="19.5" customHeight="1" thickBot="1">
      <c r="A249" s="367"/>
      <c r="B249" s="157" t="s">
        <v>224</v>
      </c>
      <c r="C249" s="242" t="s">
        <v>169</v>
      </c>
      <c r="D249" s="23"/>
      <c r="E249" s="243"/>
      <c r="F249" s="245"/>
      <c r="G249" s="243"/>
      <c r="H249" s="12"/>
      <c r="I249" s="369"/>
      <c r="J249" s="23"/>
      <c r="K249" s="243"/>
      <c r="L249" s="245"/>
      <c r="M249" s="243"/>
      <c r="N249" s="12"/>
      <c r="O249" s="365"/>
      <c r="P249" s="23"/>
      <c r="Q249" s="243"/>
      <c r="R249" s="245"/>
      <c r="S249" s="243"/>
      <c r="T249" s="12"/>
      <c r="U249" s="365"/>
      <c r="V249" s="23"/>
      <c r="W249" s="243"/>
      <c r="X249" s="245"/>
      <c r="Y249" s="243"/>
      <c r="Z249" s="12"/>
      <c r="AA249" s="365"/>
      <c r="AB249" s="365"/>
      <c r="AC249" s="12"/>
      <c r="AD249" s="23"/>
    </row>
    <row r="250" spans="1:30" ht="19.5" customHeight="1" thickBot="1">
      <c r="A250" s="367"/>
      <c r="B250" s="162" t="s">
        <v>225</v>
      </c>
      <c r="C250" s="242" t="s">
        <v>169</v>
      </c>
      <c r="D250" s="23"/>
      <c r="E250" s="243"/>
      <c r="F250" s="245"/>
      <c r="G250" s="243"/>
      <c r="H250" s="12"/>
      <c r="I250" s="369"/>
      <c r="J250" s="23"/>
      <c r="K250" s="243"/>
      <c r="L250" s="245"/>
      <c r="M250" s="243"/>
      <c r="N250" s="12"/>
      <c r="O250" s="365"/>
      <c r="P250" s="23"/>
      <c r="Q250" s="243"/>
      <c r="R250" s="245"/>
      <c r="S250" s="243"/>
      <c r="T250" s="12"/>
      <c r="U250" s="365"/>
      <c r="V250" s="23"/>
      <c r="W250" s="243"/>
      <c r="X250" s="245"/>
      <c r="Y250" s="243"/>
      <c r="Z250" s="12"/>
      <c r="AA250" s="365"/>
      <c r="AB250" s="365"/>
      <c r="AC250" s="12"/>
      <c r="AD250" s="23"/>
    </row>
    <row r="251" spans="1:30" ht="19.5" customHeight="1" thickBot="1">
      <c r="A251" s="367"/>
      <c r="B251" s="162" t="s">
        <v>226</v>
      </c>
      <c r="C251" s="242" t="s">
        <v>169</v>
      </c>
      <c r="D251" s="23"/>
      <c r="E251" s="243"/>
      <c r="F251" s="245"/>
      <c r="G251" s="243"/>
      <c r="H251" s="12"/>
      <c r="I251" s="369"/>
      <c r="J251" s="23"/>
      <c r="K251" s="243"/>
      <c r="L251" s="245"/>
      <c r="M251" s="243"/>
      <c r="N251" s="12"/>
      <c r="O251" s="365"/>
      <c r="P251" s="23"/>
      <c r="Q251" s="243"/>
      <c r="R251" s="245"/>
      <c r="S251" s="243"/>
      <c r="T251" s="12"/>
      <c r="U251" s="365"/>
      <c r="V251" s="23"/>
      <c r="W251" s="243"/>
      <c r="X251" s="245"/>
      <c r="Y251" s="243"/>
      <c r="Z251" s="12"/>
      <c r="AA251" s="365"/>
      <c r="AB251" s="365"/>
      <c r="AC251" s="12"/>
      <c r="AD251" s="23"/>
    </row>
    <row r="252" spans="1:30" ht="19.5" customHeight="1" thickBot="1">
      <c r="A252" s="367"/>
      <c r="B252" s="162" t="s">
        <v>202</v>
      </c>
      <c r="C252" s="242" t="s">
        <v>169</v>
      </c>
      <c r="D252" s="23"/>
      <c r="E252" s="243"/>
      <c r="F252" s="245"/>
      <c r="G252" s="243"/>
      <c r="H252" s="12"/>
      <c r="I252" s="369"/>
      <c r="J252" s="23"/>
      <c r="K252" s="243"/>
      <c r="L252" s="245"/>
      <c r="M252" s="243"/>
      <c r="N252" s="12"/>
      <c r="O252" s="365"/>
      <c r="P252" s="23"/>
      <c r="Q252" s="243"/>
      <c r="R252" s="245"/>
      <c r="S252" s="243"/>
      <c r="T252" s="12"/>
      <c r="U252" s="365"/>
      <c r="V252" s="23"/>
      <c r="W252" s="243"/>
      <c r="X252" s="245"/>
      <c r="Y252" s="243"/>
      <c r="Z252" s="12"/>
      <c r="AA252" s="365"/>
      <c r="AB252" s="365"/>
      <c r="AC252" s="12"/>
      <c r="AD252" s="23"/>
    </row>
    <row r="253" spans="1:30" ht="19.5" customHeight="1" thickBot="1">
      <c r="A253" s="367"/>
      <c r="B253" s="162" t="s">
        <v>203</v>
      </c>
      <c r="C253" s="242" t="s">
        <v>169</v>
      </c>
      <c r="D253" s="23"/>
      <c r="E253" s="243"/>
      <c r="F253" s="245"/>
      <c r="G253" s="243"/>
      <c r="H253" s="12"/>
      <c r="I253" s="369"/>
      <c r="J253" s="23"/>
      <c r="K253" s="243"/>
      <c r="L253" s="245"/>
      <c r="M253" s="243"/>
      <c r="N253" s="12"/>
      <c r="O253" s="365"/>
      <c r="P253" s="23"/>
      <c r="Q253" s="243"/>
      <c r="R253" s="245"/>
      <c r="S253" s="243"/>
      <c r="T253" s="12"/>
      <c r="U253" s="365"/>
      <c r="V253" s="23"/>
      <c r="W253" s="243"/>
      <c r="X253" s="245"/>
      <c r="Y253" s="243"/>
      <c r="Z253" s="12"/>
      <c r="AA253" s="365"/>
      <c r="AB253" s="365"/>
      <c r="AC253" s="12"/>
      <c r="AD253" s="23"/>
    </row>
    <row r="254" spans="1:30" ht="19.5" customHeight="1" thickBot="1">
      <c r="A254" s="367"/>
      <c r="B254" s="162" t="s">
        <v>204</v>
      </c>
      <c r="C254" s="242" t="s">
        <v>169</v>
      </c>
      <c r="D254" s="23"/>
      <c r="E254" s="243"/>
      <c r="F254" s="245"/>
      <c r="G254" s="243"/>
      <c r="H254" s="12"/>
      <c r="I254" s="369"/>
      <c r="J254" s="23"/>
      <c r="K254" s="243"/>
      <c r="L254" s="245"/>
      <c r="M254" s="243"/>
      <c r="N254" s="12"/>
      <c r="O254" s="365"/>
      <c r="P254" s="23"/>
      <c r="Q254" s="243"/>
      <c r="R254" s="245"/>
      <c r="S254" s="243"/>
      <c r="T254" s="12"/>
      <c r="U254" s="365"/>
      <c r="V254" s="23"/>
      <c r="W254" s="243"/>
      <c r="X254" s="245"/>
      <c r="Y254" s="243"/>
      <c r="Z254" s="12"/>
      <c r="AA254" s="365"/>
      <c r="AB254" s="365"/>
      <c r="AC254" s="12"/>
      <c r="AD254" s="23"/>
    </row>
    <row r="255" spans="1:30" ht="19.5" customHeight="1" thickBot="1">
      <c r="A255" s="367"/>
      <c r="B255" s="162" t="s">
        <v>205</v>
      </c>
      <c r="C255" s="242" t="s">
        <v>169</v>
      </c>
      <c r="D255" s="23"/>
      <c r="E255" s="243"/>
      <c r="F255" s="245"/>
      <c r="G255" s="243"/>
      <c r="H255" s="12"/>
      <c r="I255" s="369"/>
      <c r="J255" s="23"/>
      <c r="K255" s="243"/>
      <c r="L255" s="245"/>
      <c r="M255" s="243"/>
      <c r="N255" s="12"/>
      <c r="O255" s="365"/>
      <c r="P255" s="23"/>
      <c r="Q255" s="243"/>
      <c r="R255" s="245"/>
      <c r="S255" s="243"/>
      <c r="T255" s="12"/>
      <c r="U255" s="365"/>
      <c r="V255" s="23"/>
      <c r="W255" s="243"/>
      <c r="X255" s="245"/>
      <c r="Y255" s="243"/>
      <c r="Z255" s="12"/>
      <c r="AA255" s="365"/>
      <c r="AB255" s="365"/>
      <c r="AC255" s="12"/>
      <c r="AD255" s="23"/>
    </row>
    <row r="256" spans="1:30" ht="19.5" customHeight="1" thickBot="1">
      <c r="A256" s="367"/>
      <c r="B256" s="162" t="s">
        <v>207</v>
      </c>
      <c r="C256" s="242" t="s">
        <v>169</v>
      </c>
      <c r="D256" s="23"/>
      <c r="E256" s="243"/>
      <c r="F256" s="245"/>
      <c r="G256" s="243"/>
      <c r="H256" s="12"/>
      <c r="I256" s="369"/>
      <c r="J256" s="23"/>
      <c r="K256" s="243"/>
      <c r="L256" s="245"/>
      <c r="M256" s="243"/>
      <c r="N256" s="12"/>
      <c r="O256" s="365"/>
      <c r="P256" s="23"/>
      <c r="Q256" s="243"/>
      <c r="R256" s="245"/>
      <c r="S256" s="243"/>
      <c r="T256" s="12"/>
      <c r="U256" s="365"/>
      <c r="V256" s="23"/>
      <c r="W256" s="243"/>
      <c r="X256" s="245"/>
      <c r="Y256" s="243"/>
      <c r="Z256" s="12"/>
      <c r="AA256" s="365"/>
      <c r="AB256" s="365"/>
      <c r="AC256" s="12"/>
      <c r="AD256" s="23"/>
    </row>
    <row r="257" spans="1:30" ht="19.5" customHeight="1" thickBot="1">
      <c r="A257" s="367"/>
      <c r="B257" s="162" t="s">
        <v>208</v>
      </c>
      <c r="C257" s="242" t="s">
        <v>169</v>
      </c>
      <c r="D257" s="23"/>
      <c r="E257" s="243"/>
      <c r="F257" s="245"/>
      <c r="G257" s="243"/>
      <c r="H257" s="12"/>
      <c r="I257" s="369"/>
      <c r="J257" s="23"/>
      <c r="K257" s="243"/>
      <c r="L257" s="245"/>
      <c r="M257" s="243"/>
      <c r="N257" s="12"/>
      <c r="O257" s="365"/>
      <c r="P257" s="23"/>
      <c r="Q257" s="243"/>
      <c r="R257" s="245"/>
      <c r="S257" s="243"/>
      <c r="T257" s="12"/>
      <c r="U257" s="365"/>
      <c r="V257" s="23"/>
      <c r="W257" s="243"/>
      <c r="X257" s="245"/>
      <c r="Y257" s="243"/>
      <c r="Z257" s="12"/>
      <c r="AA257" s="365"/>
      <c r="AB257" s="365"/>
      <c r="AC257" s="12"/>
      <c r="AD257" s="23"/>
    </row>
    <row r="258" spans="1:30" ht="19.5" customHeight="1" thickBot="1">
      <c r="A258" s="367"/>
      <c r="B258" s="162" t="s">
        <v>209</v>
      </c>
      <c r="C258" s="242" t="s">
        <v>169</v>
      </c>
      <c r="D258" s="23"/>
      <c r="E258" s="243"/>
      <c r="F258" s="245"/>
      <c r="G258" s="243"/>
      <c r="H258" s="12"/>
      <c r="I258" s="369"/>
      <c r="J258" s="23"/>
      <c r="K258" s="243"/>
      <c r="L258" s="245"/>
      <c r="M258" s="243"/>
      <c r="N258" s="12"/>
      <c r="O258" s="365"/>
      <c r="P258" s="23"/>
      <c r="Q258" s="243"/>
      <c r="R258" s="245"/>
      <c r="S258" s="243"/>
      <c r="T258" s="12"/>
      <c r="U258" s="365"/>
      <c r="V258" s="23"/>
      <c r="W258" s="243"/>
      <c r="X258" s="245"/>
      <c r="Y258" s="243"/>
      <c r="Z258" s="12"/>
      <c r="AA258" s="365"/>
      <c r="AB258" s="365"/>
      <c r="AC258" s="12"/>
      <c r="AD258" s="23"/>
    </row>
    <row r="259" spans="1:30" ht="19.5" customHeight="1" thickBot="1">
      <c r="A259" s="367"/>
      <c r="B259" s="162" t="s">
        <v>210</v>
      </c>
      <c r="C259" s="242" t="s">
        <v>169</v>
      </c>
      <c r="D259" s="23"/>
      <c r="E259" s="243"/>
      <c r="F259" s="245"/>
      <c r="G259" s="243"/>
      <c r="H259" s="12"/>
      <c r="I259" s="369"/>
      <c r="J259" s="23"/>
      <c r="K259" s="243"/>
      <c r="L259" s="245"/>
      <c r="M259" s="243"/>
      <c r="N259" s="12"/>
      <c r="O259" s="365"/>
      <c r="P259" s="23"/>
      <c r="Q259" s="243"/>
      <c r="R259" s="245"/>
      <c r="S259" s="243"/>
      <c r="T259" s="12"/>
      <c r="U259" s="365"/>
      <c r="V259" s="23"/>
      <c r="W259" s="243"/>
      <c r="X259" s="245"/>
      <c r="Y259" s="243"/>
      <c r="Z259" s="12"/>
      <c r="AA259" s="365"/>
      <c r="AB259" s="365"/>
      <c r="AC259" s="12"/>
      <c r="AD259" s="23"/>
    </row>
    <row r="260" spans="1:30" ht="19.5" customHeight="1" thickBot="1">
      <c r="A260" s="367"/>
      <c r="B260" s="162" t="s">
        <v>211</v>
      </c>
      <c r="C260" s="242" t="s">
        <v>169</v>
      </c>
      <c r="D260" s="23"/>
      <c r="E260" s="243"/>
      <c r="F260" s="245"/>
      <c r="G260" s="243"/>
      <c r="H260" s="12"/>
      <c r="I260" s="369"/>
      <c r="J260" s="23"/>
      <c r="K260" s="243"/>
      <c r="L260" s="245"/>
      <c r="M260" s="243"/>
      <c r="N260" s="12"/>
      <c r="O260" s="365"/>
      <c r="P260" s="23"/>
      <c r="Q260" s="243"/>
      <c r="R260" s="245"/>
      <c r="S260" s="243"/>
      <c r="T260" s="12"/>
      <c r="U260" s="365"/>
      <c r="V260" s="23"/>
      <c r="W260" s="243"/>
      <c r="X260" s="245"/>
      <c r="Y260" s="243"/>
      <c r="Z260" s="12"/>
      <c r="AA260" s="365"/>
      <c r="AB260" s="365"/>
      <c r="AC260" s="12"/>
      <c r="AD260" s="23"/>
    </row>
    <row r="261" spans="1:30" ht="19.5" customHeight="1" thickBot="1">
      <c r="A261" s="367"/>
      <c r="B261" s="162" t="s">
        <v>212</v>
      </c>
      <c r="C261" s="242" t="s">
        <v>169</v>
      </c>
      <c r="D261" s="23"/>
      <c r="E261" s="243"/>
      <c r="F261" s="245"/>
      <c r="G261" s="243"/>
      <c r="H261" s="12"/>
      <c r="I261" s="369"/>
      <c r="J261" s="23"/>
      <c r="K261" s="243"/>
      <c r="L261" s="245"/>
      <c r="M261" s="243"/>
      <c r="N261" s="12"/>
      <c r="O261" s="365"/>
      <c r="P261" s="23"/>
      <c r="Q261" s="243"/>
      <c r="R261" s="245"/>
      <c r="S261" s="243"/>
      <c r="T261" s="12"/>
      <c r="U261" s="365"/>
      <c r="V261" s="23"/>
      <c r="W261" s="243"/>
      <c r="X261" s="245"/>
      <c r="Y261" s="243"/>
      <c r="Z261" s="12"/>
      <c r="AA261" s="365"/>
      <c r="AB261" s="365"/>
      <c r="AC261" s="12"/>
      <c r="AD261" s="23"/>
    </row>
    <row r="262" spans="1:30" ht="19.5" customHeight="1" thickBot="1">
      <c r="A262" s="367"/>
      <c r="B262" s="162" t="s">
        <v>213</v>
      </c>
      <c r="C262" s="242" t="s">
        <v>169</v>
      </c>
      <c r="D262" s="23"/>
      <c r="E262" s="243"/>
      <c r="F262" s="245"/>
      <c r="G262" s="243"/>
      <c r="H262" s="12"/>
      <c r="I262" s="369"/>
      <c r="J262" s="23"/>
      <c r="K262" s="243"/>
      <c r="L262" s="245"/>
      <c r="M262" s="243"/>
      <c r="N262" s="12"/>
      <c r="O262" s="365"/>
      <c r="P262" s="23"/>
      <c r="Q262" s="243"/>
      <c r="R262" s="245"/>
      <c r="S262" s="243"/>
      <c r="T262" s="12"/>
      <c r="U262" s="365"/>
      <c r="V262" s="23"/>
      <c r="W262" s="243"/>
      <c r="X262" s="245"/>
      <c r="Y262" s="243"/>
      <c r="Z262" s="12"/>
      <c r="AA262" s="365"/>
      <c r="AB262" s="365"/>
      <c r="AC262" s="12"/>
      <c r="AD262" s="23"/>
    </row>
    <row r="263" spans="1:30" ht="19.5" customHeight="1" thickBot="1">
      <c r="A263" s="367"/>
      <c r="B263" s="162" t="s">
        <v>214</v>
      </c>
      <c r="C263" s="242" t="s">
        <v>169</v>
      </c>
      <c r="D263" s="23"/>
      <c r="E263" s="243"/>
      <c r="F263" s="245"/>
      <c r="G263" s="243"/>
      <c r="H263" s="12"/>
      <c r="I263" s="369"/>
      <c r="J263" s="23"/>
      <c r="K263" s="243"/>
      <c r="L263" s="245"/>
      <c r="M263" s="243"/>
      <c r="N263" s="12"/>
      <c r="O263" s="365"/>
      <c r="P263" s="23"/>
      <c r="Q263" s="243"/>
      <c r="R263" s="245"/>
      <c r="S263" s="243"/>
      <c r="T263" s="12"/>
      <c r="U263" s="365"/>
      <c r="V263" s="23"/>
      <c r="W263" s="243"/>
      <c r="X263" s="245"/>
      <c r="Y263" s="243"/>
      <c r="Z263" s="12"/>
      <c r="AA263" s="365"/>
      <c r="AB263" s="365"/>
      <c r="AC263" s="12"/>
      <c r="AD263" s="23"/>
    </row>
    <row r="264" spans="1:30" ht="19.5" customHeight="1" thickBot="1">
      <c r="A264" s="367"/>
      <c r="B264" s="162" t="s">
        <v>215</v>
      </c>
      <c r="C264" s="242" t="s">
        <v>169</v>
      </c>
      <c r="D264" s="23"/>
      <c r="E264" s="243"/>
      <c r="F264" s="245"/>
      <c r="G264" s="243"/>
      <c r="H264" s="12"/>
      <c r="I264" s="369"/>
      <c r="J264" s="23"/>
      <c r="K264" s="243"/>
      <c r="L264" s="245"/>
      <c r="M264" s="243"/>
      <c r="N264" s="12"/>
      <c r="O264" s="365"/>
      <c r="P264" s="23"/>
      <c r="Q264" s="243"/>
      <c r="R264" s="245"/>
      <c r="S264" s="243"/>
      <c r="T264" s="12"/>
      <c r="U264" s="365"/>
      <c r="V264" s="23"/>
      <c r="W264" s="243"/>
      <c r="X264" s="245"/>
      <c r="Y264" s="243"/>
      <c r="Z264" s="12"/>
      <c r="AA264" s="365"/>
      <c r="AB264" s="365"/>
      <c r="AC264" s="12"/>
      <c r="AD264" s="23"/>
    </row>
    <row r="265" spans="1:30" ht="19.5" customHeight="1" thickBot="1">
      <c r="A265" s="367"/>
      <c r="B265" s="162" t="s">
        <v>216</v>
      </c>
      <c r="C265" s="242" t="s">
        <v>169</v>
      </c>
      <c r="D265" s="23"/>
      <c r="E265" s="243"/>
      <c r="F265" s="245"/>
      <c r="G265" s="243"/>
      <c r="H265" s="12"/>
      <c r="I265" s="369"/>
      <c r="J265" s="23"/>
      <c r="K265" s="243"/>
      <c r="L265" s="245"/>
      <c r="M265" s="243"/>
      <c r="N265" s="12"/>
      <c r="O265" s="365"/>
      <c r="P265" s="23"/>
      <c r="Q265" s="243"/>
      <c r="R265" s="245"/>
      <c r="S265" s="243"/>
      <c r="T265" s="12"/>
      <c r="U265" s="365"/>
      <c r="V265" s="23"/>
      <c r="W265" s="243"/>
      <c r="X265" s="245"/>
      <c r="Y265" s="243"/>
      <c r="Z265" s="12"/>
      <c r="AA265" s="365"/>
      <c r="AB265" s="365"/>
      <c r="AC265" s="12"/>
      <c r="AD265" s="23"/>
    </row>
    <row r="266" spans="1:30" ht="19.5" customHeight="1">
      <c r="A266" s="367"/>
      <c r="B266" s="162" t="s">
        <v>217</v>
      </c>
      <c r="C266" s="242" t="s">
        <v>169</v>
      </c>
      <c r="D266" s="23"/>
      <c r="E266" s="243"/>
      <c r="F266" s="245"/>
      <c r="G266" s="243"/>
      <c r="H266" s="12"/>
      <c r="I266" s="369"/>
      <c r="J266" s="23"/>
      <c r="K266" s="243"/>
      <c r="L266" s="245"/>
      <c r="M266" s="243"/>
      <c r="N266" s="12"/>
      <c r="O266" s="365"/>
      <c r="P266" s="23"/>
      <c r="Q266" s="243"/>
      <c r="R266" s="245"/>
      <c r="S266" s="243"/>
      <c r="T266" s="12"/>
      <c r="U266" s="365"/>
      <c r="V266" s="23"/>
      <c r="W266" s="243"/>
      <c r="X266" s="245"/>
      <c r="Y266" s="243"/>
      <c r="Z266" s="12"/>
      <c r="AA266" s="365"/>
      <c r="AB266" s="365"/>
      <c r="AC266" s="12"/>
      <c r="AD266" s="23"/>
    </row>
    <row r="267" spans="1:30" ht="19.5" customHeight="1">
      <c r="A267" s="367"/>
      <c r="B267" s="162"/>
      <c r="C267" s="249"/>
      <c r="D267" s="23"/>
      <c r="E267" s="243"/>
      <c r="F267" s="245"/>
      <c r="G267" s="243"/>
      <c r="H267" s="12"/>
      <c r="I267" s="369"/>
      <c r="J267" s="23"/>
      <c r="K267" s="243"/>
      <c r="L267" s="245"/>
      <c r="M267" s="243"/>
      <c r="N267" s="12"/>
      <c r="O267" s="365"/>
      <c r="P267" s="23"/>
      <c r="Q267" s="243"/>
      <c r="R267" s="245"/>
      <c r="S267" s="243"/>
      <c r="T267" s="12"/>
      <c r="U267" s="365"/>
      <c r="V267" s="23"/>
      <c r="W267" s="243"/>
      <c r="X267" s="245"/>
      <c r="Y267" s="243"/>
      <c r="Z267" s="12"/>
      <c r="AA267" s="365"/>
      <c r="AB267" s="365"/>
      <c r="AC267" s="12"/>
      <c r="AD267" s="23"/>
    </row>
    <row r="268" spans="1:30" ht="19.5" customHeight="1">
      <c r="A268" s="367"/>
      <c r="C268" s="249"/>
      <c r="D268" s="23"/>
      <c r="E268" s="243"/>
      <c r="F268" s="245"/>
      <c r="G268" s="243"/>
      <c r="H268" s="12"/>
      <c r="I268" s="369"/>
      <c r="J268" s="23"/>
      <c r="K268" s="243"/>
      <c r="L268" s="245"/>
      <c r="M268" s="243"/>
      <c r="N268" s="12"/>
      <c r="O268" s="365"/>
      <c r="P268" s="23"/>
      <c r="Q268" s="243"/>
      <c r="R268" s="245"/>
      <c r="S268" s="243"/>
      <c r="T268" s="12"/>
      <c r="U268" s="365"/>
      <c r="V268" s="23"/>
      <c r="W268" s="243"/>
      <c r="X268" s="245"/>
      <c r="Y268" s="243"/>
      <c r="Z268" s="12"/>
      <c r="AA268" s="365"/>
      <c r="AB268" s="365"/>
      <c r="AC268" s="12"/>
      <c r="AD268" s="23"/>
    </row>
    <row r="269" spans="1:30" ht="19.5" customHeight="1">
      <c r="A269" s="367"/>
      <c r="B269" s="162"/>
      <c r="C269" s="249"/>
      <c r="D269" s="23"/>
      <c r="E269" s="243"/>
      <c r="F269" s="245"/>
      <c r="G269" s="243"/>
      <c r="H269" s="12"/>
      <c r="I269" s="369"/>
      <c r="J269" s="23"/>
      <c r="K269" s="243"/>
      <c r="L269" s="245"/>
      <c r="M269" s="243"/>
      <c r="N269" s="12"/>
      <c r="O269" s="365"/>
      <c r="P269" s="23"/>
      <c r="Q269" s="243"/>
      <c r="R269" s="245"/>
      <c r="S269" s="243"/>
      <c r="T269" s="12"/>
      <c r="U269" s="365"/>
      <c r="V269" s="23"/>
      <c r="W269" s="243"/>
      <c r="X269" s="245"/>
      <c r="Y269" s="243"/>
      <c r="Z269" s="12"/>
      <c r="AA269" s="365"/>
      <c r="AB269" s="365"/>
      <c r="AC269" s="12"/>
      <c r="AD269" s="23"/>
    </row>
    <row r="270" spans="1:30" ht="19.5" customHeight="1" thickBot="1">
      <c r="A270" s="368"/>
      <c r="B270" s="159"/>
      <c r="C270" s="250"/>
      <c r="D270" s="23"/>
      <c r="E270" s="243"/>
      <c r="F270" s="245"/>
      <c r="G270" s="243"/>
      <c r="H270" s="12"/>
      <c r="I270" s="369"/>
      <c r="J270" s="23"/>
      <c r="K270" s="243"/>
      <c r="L270" s="245"/>
      <c r="M270" s="243"/>
      <c r="N270" s="12"/>
      <c r="O270" s="365"/>
      <c r="P270" s="23"/>
      <c r="Q270" s="243"/>
      <c r="R270" s="245"/>
      <c r="S270" s="243"/>
      <c r="T270" s="12"/>
      <c r="U270" s="365"/>
      <c r="V270" s="23"/>
      <c r="W270" s="243"/>
      <c r="X270" s="245"/>
      <c r="Y270" s="243"/>
      <c r="Z270" s="12"/>
      <c r="AA270" s="365"/>
      <c r="AB270" s="365"/>
      <c r="AC270" s="12"/>
      <c r="AD270" s="23"/>
    </row>
    <row r="271" spans="1:30" ht="19.5" customHeight="1" thickBot="1">
      <c r="A271" s="366" t="s">
        <v>194</v>
      </c>
      <c r="B271" s="241" t="s">
        <v>200</v>
      </c>
      <c r="C271" s="242" t="s">
        <v>146</v>
      </c>
      <c r="D271" s="23"/>
      <c r="E271" s="243"/>
      <c r="F271" s="12"/>
      <c r="G271" s="243"/>
      <c r="H271" s="12"/>
      <c r="I271" s="369"/>
      <c r="J271" s="23"/>
      <c r="K271" s="243"/>
      <c r="L271" s="12"/>
      <c r="M271" s="243"/>
      <c r="N271" s="12"/>
      <c r="O271" s="365"/>
      <c r="P271" s="23"/>
      <c r="Q271" s="243"/>
      <c r="R271" s="12"/>
      <c r="S271" s="243"/>
      <c r="T271" s="12"/>
      <c r="U271" s="365"/>
      <c r="V271" s="23"/>
      <c r="W271" s="243"/>
      <c r="X271" s="12"/>
      <c r="Y271" s="243"/>
      <c r="Z271" s="12"/>
      <c r="AA271" s="365"/>
      <c r="AB271" s="365"/>
      <c r="AC271" s="12"/>
      <c r="AD271" s="23"/>
    </row>
    <row r="272" spans="1:30" ht="19.5" customHeight="1" thickBot="1">
      <c r="A272" s="367"/>
      <c r="B272" s="244" t="s">
        <v>221</v>
      </c>
      <c r="C272" s="242" t="s">
        <v>146</v>
      </c>
      <c r="D272" s="23"/>
      <c r="E272" s="243"/>
      <c r="F272" s="12"/>
      <c r="G272" s="243"/>
      <c r="H272" s="12"/>
      <c r="I272" s="369"/>
      <c r="J272" s="23"/>
      <c r="K272" s="243"/>
      <c r="L272" s="12"/>
      <c r="M272" s="243"/>
      <c r="N272" s="12"/>
      <c r="O272" s="365"/>
      <c r="P272" s="23"/>
      <c r="Q272" s="243"/>
      <c r="R272" s="12"/>
      <c r="S272" s="243"/>
      <c r="T272" s="12"/>
      <c r="U272" s="365"/>
      <c r="V272" s="23"/>
      <c r="W272" s="243"/>
      <c r="X272" s="12"/>
      <c r="Y272" s="243"/>
      <c r="Z272" s="12"/>
      <c r="AA272" s="365"/>
      <c r="AB272" s="365"/>
      <c r="AC272" s="12"/>
      <c r="AD272" s="23"/>
    </row>
    <row r="273" spans="1:30" ht="19.5" customHeight="1" thickBot="1">
      <c r="A273" s="367"/>
      <c r="B273" s="162" t="s">
        <v>222</v>
      </c>
      <c r="C273" s="242" t="s">
        <v>146</v>
      </c>
      <c r="D273" s="23"/>
      <c r="E273" s="243"/>
      <c r="F273" s="245"/>
      <c r="G273" s="243"/>
      <c r="H273" s="12"/>
      <c r="I273" s="369"/>
      <c r="J273" s="23"/>
      <c r="K273" s="243"/>
      <c r="L273" s="245"/>
      <c r="M273" s="243"/>
      <c r="N273" s="12"/>
      <c r="O273" s="365"/>
      <c r="P273" s="23"/>
      <c r="Q273" s="243"/>
      <c r="R273" s="245"/>
      <c r="S273" s="243"/>
      <c r="T273" s="12"/>
      <c r="U273" s="365"/>
      <c r="V273" s="23"/>
      <c r="W273" s="243"/>
      <c r="X273" s="245"/>
      <c r="Y273" s="243"/>
      <c r="Z273" s="12"/>
      <c r="AA273" s="365"/>
      <c r="AB273" s="365"/>
      <c r="AC273" s="12"/>
      <c r="AD273" s="23"/>
    </row>
    <row r="274" spans="1:30" ht="19.5" customHeight="1" thickBot="1">
      <c r="A274" s="367"/>
      <c r="B274" s="162" t="s">
        <v>223</v>
      </c>
      <c r="C274" s="242" t="s">
        <v>146</v>
      </c>
      <c r="D274" s="23"/>
      <c r="E274" s="243"/>
      <c r="F274" s="245"/>
      <c r="G274" s="243"/>
      <c r="H274" s="12"/>
      <c r="I274" s="369"/>
      <c r="J274" s="23"/>
      <c r="K274" s="243"/>
      <c r="L274" s="245"/>
      <c r="M274" s="243"/>
      <c r="N274" s="12"/>
      <c r="O274" s="365"/>
      <c r="P274" s="23"/>
      <c r="Q274" s="243"/>
      <c r="R274" s="245"/>
      <c r="S274" s="243"/>
      <c r="T274" s="12"/>
      <c r="U274" s="365"/>
      <c r="V274" s="23"/>
      <c r="W274" s="243"/>
      <c r="X274" s="245"/>
      <c r="Y274" s="243"/>
      <c r="Z274" s="12"/>
      <c r="AA274" s="365"/>
      <c r="AB274" s="365"/>
      <c r="AC274" s="12"/>
      <c r="AD274" s="23"/>
    </row>
    <row r="275" spans="1:30" ht="19.5" customHeight="1" thickBot="1">
      <c r="A275" s="367"/>
      <c r="B275" s="157" t="s">
        <v>224</v>
      </c>
      <c r="C275" s="242" t="s">
        <v>146</v>
      </c>
      <c r="D275" s="23"/>
      <c r="E275" s="243"/>
      <c r="F275" s="245"/>
      <c r="G275" s="243"/>
      <c r="H275" s="12"/>
      <c r="I275" s="369"/>
      <c r="J275" s="23"/>
      <c r="K275" s="243"/>
      <c r="L275" s="245"/>
      <c r="M275" s="243"/>
      <c r="N275" s="12"/>
      <c r="O275" s="365"/>
      <c r="P275" s="23"/>
      <c r="Q275" s="243"/>
      <c r="R275" s="245"/>
      <c r="S275" s="243"/>
      <c r="T275" s="12"/>
      <c r="U275" s="365"/>
      <c r="V275" s="23"/>
      <c r="W275" s="243"/>
      <c r="X275" s="245"/>
      <c r="Y275" s="243"/>
      <c r="Z275" s="12"/>
      <c r="AA275" s="365"/>
      <c r="AB275" s="365"/>
      <c r="AC275" s="12"/>
      <c r="AD275" s="23"/>
    </row>
    <row r="276" spans="1:30" ht="19.5" customHeight="1" thickBot="1">
      <c r="A276" s="367"/>
      <c r="B276" s="162" t="s">
        <v>225</v>
      </c>
      <c r="C276" s="242" t="s">
        <v>146</v>
      </c>
      <c r="D276" s="23"/>
      <c r="E276" s="243"/>
      <c r="F276" s="245"/>
      <c r="G276" s="243"/>
      <c r="H276" s="12"/>
      <c r="I276" s="369"/>
      <c r="J276" s="23"/>
      <c r="K276" s="243"/>
      <c r="L276" s="245"/>
      <c r="M276" s="243"/>
      <c r="N276" s="12"/>
      <c r="O276" s="365"/>
      <c r="P276" s="23"/>
      <c r="Q276" s="243"/>
      <c r="R276" s="245"/>
      <c r="S276" s="243"/>
      <c r="T276" s="12"/>
      <c r="U276" s="365"/>
      <c r="V276" s="23"/>
      <c r="W276" s="243"/>
      <c r="X276" s="245"/>
      <c r="Y276" s="243"/>
      <c r="Z276" s="12"/>
      <c r="AA276" s="365"/>
      <c r="AB276" s="365"/>
      <c r="AC276" s="12"/>
      <c r="AD276" s="23"/>
    </row>
    <row r="277" spans="1:30" ht="19.5" customHeight="1" thickBot="1">
      <c r="A277" s="367"/>
      <c r="B277" s="162" t="s">
        <v>226</v>
      </c>
      <c r="C277" s="242" t="s">
        <v>146</v>
      </c>
      <c r="D277" s="23"/>
      <c r="E277" s="243"/>
      <c r="F277" s="245"/>
      <c r="G277" s="243"/>
      <c r="H277" s="12"/>
      <c r="I277" s="369"/>
      <c r="J277" s="23"/>
      <c r="K277" s="243"/>
      <c r="L277" s="245"/>
      <c r="M277" s="243"/>
      <c r="N277" s="12"/>
      <c r="O277" s="365"/>
      <c r="P277" s="23"/>
      <c r="Q277" s="243"/>
      <c r="R277" s="245"/>
      <c r="S277" s="243"/>
      <c r="T277" s="12"/>
      <c r="U277" s="365"/>
      <c r="V277" s="23"/>
      <c r="W277" s="243"/>
      <c r="X277" s="245"/>
      <c r="Y277" s="243"/>
      <c r="Z277" s="12"/>
      <c r="AA277" s="365"/>
      <c r="AB277" s="365"/>
      <c r="AC277" s="12"/>
      <c r="AD277" s="23"/>
    </row>
    <row r="278" spans="1:30" ht="19.5" customHeight="1" thickBot="1">
      <c r="A278" s="367"/>
      <c r="B278" s="162" t="s">
        <v>202</v>
      </c>
      <c r="C278" s="242" t="s">
        <v>146</v>
      </c>
      <c r="D278" s="23"/>
      <c r="E278" s="243"/>
      <c r="F278" s="245"/>
      <c r="G278" s="243"/>
      <c r="H278" s="12"/>
      <c r="I278" s="369"/>
      <c r="J278" s="23"/>
      <c r="K278" s="243"/>
      <c r="L278" s="245"/>
      <c r="M278" s="243"/>
      <c r="N278" s="12"/>
      <c r="O278" s="365"/>
      <c r="P278" s="23"/>
      <c r="Q278" s="243"/>
      <c r="R278" s="245"/>
      <c r="S278" s="243"/>
      <c r="T278" s="12"/>
      <c r="U278" s="365"/>
      <c r="V278" s="23"/>
      <c r="W278" s="243"/>
      <c r="X278" s="245"/>
      <c r="Y278" s="243"/>
      <c r="Z278" s="12"/>
      <c r="AA278" s="365"/>
      <c r="AB278" s="365"/>
      <c r="AC278" s="12"/>
      <c r="AD278" s="23"/>
    </row>
    <row r="279" spans="1:30" ht="19.5" customHeight="1" thickBot="1">
      <c r="A279" s="367"/>
      <c r="B279" s="162" t="s">
        <v>203</v>
      </c>
      <c r="C279" s="242" t="s">
        <v>146</v>
      </c>
      <c r="D279" s="23"/>
      <c r="E279" s="243"/>
      <c r="F279" s="245"/>
      <c r="G279" s="243"/>
      <c r="H279" s="12"/>
      <c r="I279" s="369"/>
      <c r="J279" s="23"/>
      <c r="K279" s="243"/>
      <c r="L279" s="245"/>
      <c r="M279" s="243"/>
      <c r="N279" s="12"/>
      <c r="O279" s="365"/>
      <c r="P279" s="23"/>
      <c r="Q279" s="243"/>
      <c r="R279" s="245"/>
      <c r="S279" s="243"/>
      <c r="T279" s="12"/>
      <c r="U279" s="365"/>
      <c r="V279" s="23"/>
      <c r="W279" s="243"/>
      <c r="X279" s="245"/>
      <c r="Y279" s="243"/>
      <c r="Z279" s="12"/>
      <c r="AA279" s="365"/>
      <c r="AB279" s="365"/>
      <c r="AC279" s="12"/>
      <c r="AD279" s="23"/>
    </row>
    <row r="280" spans="1:30" ht="19.5" customHeight="1" thickBot="1">
      <c r="A280" s="367"/>
      <c r="B280" s="162" t="s">
        <v>204</v>
      </c>
      <c r="C280" s="242" t="s">
        <v>146</v>
      </c>
      <c r="D280" s="23"/>
      <c r="E280" s="243"/>
      <c r="F280" s="245"/>
      <c r="G280" s="243"/>
      <c r="H280" s="12"/>
      <c r="I280" s="369"/>
      <c r="J280" s="23"/>
      <c r="K280" s="243"/>
      <c r="L280" s="245"/>
      <c r="M280" s="243"/>
      <c r="N280" s="12"/>
      <c r="O280" s="365"/>
      <c r="P280" s="23"/>
      <c r="Q280" s="243"/>
      <c r="R280" s="245"/>
      <c r="S280" s="243"/>
      <c r="T280" s="12"/>
      <c r="U280" s="365"/>
      <c r="V280" s="23"/>
      <c r="W280" s="243"/>
      <c r="X280" s="245"/>
      <c r="Y280" s="243"/>
      <c r="Z280" s="12"/>
      <c r="AA280" s="365"/>
      <c r="AB280" s="365"/>
      <c r="AC280" s="12"/>
      <c r="AD280" s="23"/>
    </row>
    <row r="281" spans="1:30" ht="19.5" customHeight="1" thickBot="1">
      <c r="A281" s="367"/>
      <c r="B281" s="162" t="s">
        <v>205</v>
      </c>
      <c r="C281" s="242" t="s">
        <v>146</v>
      </c>
      <c r="D281" s="23"/>
      <c r="E281" s="243"/>
      <c r="F281" s="245"/>
      <c r="G281" s="243"/>
      <c r="H281" s="12"/>
      <c r="I281" s="369"/>
      <c r="J281" s="23"/>
      <c r="K281" s="243"/>
      <c r="L281" s="245"/>
      <c r="M281" s="243"/>
      <c r="N281" s="12"/>
      <c r="O281" s="365"/>
      <c r="P281" s="23"/>
      <c r="Q281" s="243"/>
      <c r="R281" s="245"/>
      <c r="S281" s="243"/>
      <c r="T281" s="12"/>
      <c r="U281" s="365"/>
      <c r="V281" s="23"/>
      <c r="W281" s="243"/>
      <c r="X281" s="245"/>
      <c r="Y281" s="243"/>
      <c r="Z281" s="12"/>
      <c r="AA281" s="365"/>
      <c r="AB281" s="365"/>
      <c r="AC281" s="12"/>
      <c r="AD281" s="23"/>
    </row>
    <row r="282" spans="1:30" ht="19.5" customHeight="1" thickBot="1">
      <c r="A282" s="367"/>
      <c r="B282" s="162" t="s">
        <v>207</v>
      </c>
      <c r="C282" s="242" t="s">
        <v>146</v>
      </c>
      <c r="D282" s="23"/>
      <c r="E282" s="243"/>
      <c r="F282" s="245"/>
      <c r="G282" s="243"/>
      <c r="H282" s="12"/>
      <c r="I282" s="369"/>
      <c r="J282" s="23"/>
      <c r="K282" s="243"/>
      <c r="L282" s="245"/>
      <c r="M282" s="243"/>
      <c r="N282" s="12"/>
      <c r="O282" s="365"/>
      <c r="P282" s="23"/>
      <c r="Q282" s="243"/>
      <c r="R282" s="245"/>
      <c r="S282" s="243"/>
      <c r="T282" s="12"/>
      <c r="U282" s="365"/>
      <c r="V282" s="23"/>
      <c r="W282" s="243"/>
      <c r="X282" s="245"/>
      <c r="Y282" s="243"/>
      <c r="Z282" s="12"/>
      <c r="AA282" s="365"/>
      <c r="AB282" s="365"/>
      <c r="AC282" s="12"/>
      <c r="AD282" s="23"/>
    </row>
    <row r="283" spans="1:30" ht="19.5" customHeight="1" thickBot="1">
      <c r="A283" s="367"/>
      <c r="B283" s="162" t="s">
        <v>208</v>
      </c>
      <c r="C283" s="242" t="s">
        <v>146</v>
      </c>
      <c r="D283" s="23"/>
      <c r="E283" s="243"/>
      <c r="F283" s="245"/>
      <c r="G283" s="243"/>
      <c r="H283" s="12"/>
      <c r="I283" s="369"/>
      <c r="J283" s="23"/>
      <c r="K283" s="243"/>
      <c r="L283" s="245"/>
      <c r="M283" s="243"/>
      <c r="N283" s="12"/>
      <c r="O283" s="365"/>
      <c r="P283" s="23"/>
      <c r="Q283" s="243"/>
      <c r="R283" s="245"/>
      <c r="S283" s="243"/>
      <c r="T283" s="12"/>
      <c r="U283" s="365"/>
      <c r="V283" s="23"/>
      <c r="W283" s="243"/>
      <c r="X283" s="245"/>
      <c r="Y283" s="243"/>
      <c r="Z283" s="12"/>
      <c r="AA283" s="365"/>
      <c r="AB283" s="365"/>
      <c r="AC283" s="12"/>
      <c r="AD283" s="23"/>
    </row>
    <row r="284" spans="1:30" ht="19.5" customHeight="1" thickBot="1">
      <c r="A284" s="367"/>
      <c r="B284" s="162" t="s">
        <v>209</v>
      </c>
      <c r="C284" s="242" t="s">
        <v>146</v>
      </c>
      <c r="D284" s="23"/>
      <c r="E284" s="243"/>
      <c r="F284" s="245"/>
      <c r="G284" s="243"/>
      <c r="H284" s="12"/>
      <c r="I284" s="369"/>
      <c r="J284" s="23"/>
      <c r="K284" s="243"/>
      <c r="L284" s="245"/>
      <c r="M284" s="243"/>
      <c r="N284" s="12"/>
      <c r="O284" s="365"/>
      <c r="P284" s="23"/>
      <c r="Q284" s="243"/>
      <c r="R284" s="245"/>
      <c r="S284" s="243"/>
      <c r="T284" s="12"/>
      <c r="U284" s="365"/>
      <c r="V284" s="23"/>
      <c r="W284" s="243"/>
      <c r="X284" s="245"/>
      <c r="Y284" s="243"/>
      <c r="Z284" s="12"/>
      <c r="AA284" s="365"/>
      <c r="AB284" s="365"/>
      <c r="AC284" s="12"/>
      <c r="AD284" s="23"/>
    </row>
    <row r="285" spans="1:30" ht="19.5" customHeight="1" thickBot="1">
      <c r="A285" s="367"/>
      <c r="B285" s="162" t="s">
        <v>210</v>
      </c>
      <c r="C285" s="242" t="s">
        <v>146</v>
      </c>
      <c r="D285" s="23"/>
      <c r="E285" s="243"/>
      <c r="F285" s="245"/>
      <c r="G285" s="243"/>
      <c r="H285" s="12"/>
      <c r="I285" s="369"/>
      <c r="J285" s="23"/>
      <c r="K285" s="243"/>
      <c r="L285" s="245"/>
      <c r="M285" s="243"/>
      <c r="N285" s="12"/>
      <c r="O285" s="365"/>
      <c r="P285" s="23"/>
      <c r="Q285" s="243"/>
      <c r="R285" s="245"/>
      <c r="S285" s="243"/>
      <c r="T285" s="12"/>
      <c r="U285" s="365"/>
      <c r="V285" s="23"/>
      <c r="W285" s="243"/>
      <c r="X285" s="245"/>
      <c r="Y285" s="243"/>
      <c r="Z285" s="12"/>
      <c r="AA285" s="365"/>
      <c r="AB285" s="365"/>
      <c r="AC285" s="12"/>
      <c r="AD285" s="23"/>
    </row>
    <row r="286" spans="1:30" ht="19.5" customHeight="1" thickBot="1">
      <c r="A286" s="367"/>
      <c r="B286" s="162" t="s">
        <v>211</v>
      </c>
      <c r="C286" s="242" t="s">
        <v>146</v>
      </c>
      <c r="D286" s="23"/>
      <c r="E286" s="243"/>
      <c r="F286" s="245"/>
      <c r="G286" s="243"/>
      <c r="H286" s="12"/>
      <c r="I286" s="369"/>
      <c r="J286" s="23"/>
      <c r="K286" s="243"/>
      <c r="L286" s="245"/>
      <c r="M286" s="243"/>
      <c r="N286" s="12"/>
      <c r="O286" s="365"/>
      <c r="P286" s="23"/>
      <c r="Q286" s="243"/>
      <c r="R286" s="245"/>
      <c r="S286" s="243"/>
      <c r="T286" s="12"/>
      <c r="U286" s="365"/>
      <c r="V286" s="23"/>
      <c r="W286" s="243"/>
      <c r="X286" s="245"/>
      <c r="Y286" s="243"/>
      <c r="Z286" s="12"/>
      <c r="AA286" s="365"/>
      <c r="AB286" s="365"/>
      <c r="AC286" s="12"/>
      <c r="AD286" s="23"/>
    </row>
    <row r="287" spans="1:30" ht="19.5" customHeight="1" thickBot="1">
      <c r="A287" s="367"/>
      <c r="B287" s="162" t="s">
        <v>212</v>
      </c>
      <c r="C287" s="242" t="s">
        <v>146</v>
      </c>
      <c r="D287" s="23"/>
      <c r="E287" s="243"/>
      <c r="F287" s="245"/>
      <c r="G287" s="243"/>
      <c r="H287" s="12"/>
      <c r="I287" s="369"/>
      <c r="J287" s="23"/>
      <c r="K287" s="243"/>
      <c r="L287" s="245"/>
      <c r="M287" s="243"/>
      <c r="N287" s="12"/>
      <c r="O287" s="365"/>
      <c r="P287" s="23"/>
      <c r="Q287" s="243"/>
      <c r="R287" s="245"/>
      <c r="S287" s="243"/>
      <c r="T287" s="12"/>
      <c r="U287" s="365"/>
      <c r="V287" s="23"/>
      <c r="W287" s="243"/>
      <c r="X287" s="245"/>
      <c r="Y287" s="243"/>
      <c r="Z287" s="12"/>
      <c r="AA287" s="365"/>
      <c r="AB287" s="365"/>
      <c r="AC287" s="12"/>
      <c r="AD287" s="23"/>
    </row>
    <row r="288" spans="1:30" ht="19.5" customHeight="1" thickBot="1">
      <c r="A288" s="367"/>
      <c r="B288" s="162" t="s">
        <v>213</v>
      </c>
      <c r="C288" s="242" t="s">
        <v>146</v>
      </c>
      <c r="D288" s="23"/>
      <c r="E288" s="243"/>
      <c r="F288" s="245"/>
      <c r="G288" s="243"/>
      <c r="H288" s="12"/>
      <c r="I288" s="369"/>
      <c r="J288" s="23"/>
      <c r="K288" s="243"/>
      <c r="L288" s="245"/>
      <c r="M288" s="243"/>
      <c r="N288" s="12"/>
      <c r="O288" s="365"/>
      <c r="P288" s="23"/>
      <c r="Q288" s="243"/>
      <c r="R288" s="245"/>
      <c r="S288" s="243"/>
      <c r="T288" s="12"/>
      <c r="U288" s="365"/>
      <c r="V288" s="23"/>
      <c r="W288" s="243"/>
      <c r="X288" s="245"/>
      <c r="Y288" s="243"/>
      <c r="Z288" s="12"/>
      <c r="AA288" s="365"/>
      <c r="AB288" s="365"/>
      <c r="AC288" s="12"/>
      <c r="AD288" s="23"/>
    </row>
    <row r="289" spans="1:30" ht="19.5" customHeight="1" thickBot="1">
      <c r="A289" s="367"/>
      <c r="B289" s="162" t="s">
        <v>214</v>
      </c>
      <c r="C289" s="242" t="s">
        <v>146</v>
      </c>
      <c r="D289" s="23"/>
      <c r="E289" s="243"/>
      <c r="F289" s="245"/>
      <c r="G289" s="243"/>
      <c r="H289" s="12"/>
      <c r="I289" s="369"/>
      <c r="J289" s="23"/>
      <c r="K289" s="243"/>
      <c r="L289" s="245"/>
      <c r="M289" s="243"/>
      <c r="N289" s="12"/>
      <c r="O289" s="365"/>
      <c r="P289" s="23"/>
      <c r="Q289" s="243"/>
      <c r="R289" s="245"/>
      <c r="S289" s="243"/>
      <c r="T289" s="12"/>
      <c r="U289" s="365"/>
      <c r="V289" s="23"/>
      <c r="W289" s="243"/>
      <c r="X289" s="245"/>
      <c r="Y289" s="243"/>
      <c r="Z289" s="12"/>
      <c r="AA289" s="365"/>
      <c r="AB289" s="365"/>
      <c r="AC289" s="12"/>
      <c r="AD289" s="23"/>
    </row>
    <row r="290" spans="1:30" ht="19.5" customHeight="1" thickBot="1">
      <c r="A290" s="367"/>
      <c r="B290" s="162" t="s">
        <v>215</v>
      </c>
      <c r="C290" s="242" t="s">
        <v>146</v>
      </c>
      <c r="D290" s="23"/>
      <c r="E290" s="243"/>
      <c r="F290" s="245"/>
      <c r="G290" s="243"/>
      <c r="H290" s="12"/>
      <c r="I290" s="369"/>
      <c r="J290" s="23"/>
      <c r="K290" s="243"/>
      <c r="L290" s="245"/>
      <c r="M290" s="243"/>
      <c r="N290" s="12"/>
      <c r="O290" s="365"/>
      <c r="P290" s="23"/>
      <c r="Q290" s="243"/>
      <c r="R290" s="245"/>
      <c r="S290" s="243"/>
      <c r="T290" s="12"/>
      <c r="U290" s="365"/>
      <c r="V290" s="23"/>
      <c r="W290" s="243"/>
      <c r="X290" s="245"/>
      <c r="Y290" s="243"/>
      <c r="Z290" s="12"/>
      <c r="AA290" s="365"/>
      <c r="AB290" s="365"/>
      <c r="AC290" s="12"/>
      <c r="AD290" s="23"/>
    </row>
    <row r="291" spans="1:30" ht="19.5" customHeight="1" thickBot="1">
      <c r="A291" s="367"/>
      <c r="B291" s="162" t="s">
        <v>216</v>
      </c>
      <c r="C291" s="242" t="s">
        <v>146</v>
      </c>
      <c r="D291" s="23"/>
      <c r="E291" s="243"/>
      <c r="F291" s="245"/>
      <c r="G291" s="243"/>
      <c r="H291" s="12"/>
      <c r="I291" s="369"/>
      <c r="J291" s="23"/>
      <c r="K291" s="243"/>
      <c r="L291" s="245"/>
      <c r="M291" s="243"/>
      <c r="N291" s="12"/>
      <c r="O291" s="365"/>
      <c r="P291" s="23"/>
      <c r="Q291" s="243"/>
      <c r="R291" s="245"/>
      <c r="S291" s="243"/>
      <c r="T291" s="12"/>
      <c r="U291" s="365"/>
      <c r="V291" s="23"/>
      <c r="W291" s="243"/>
      <c r="X291" s="245"/>
      <c r="Y291" s="243"/>
      <c r="Z291" s="12"/>
      <c r="AA291" s="365"/>
      <c r="AB291" s="365"/>
      <c r="AC291" s="12"/>
      <c r="AD291" s="23"/>
    </row>
    <row r="292" spans="1:30" ht="19.5" customHeight="1">
      <c r="A292" s="367"/>
      <c r="B292" s="162" t="s">
        <v>217</v>
      </c>
      <c r="C292" s="242" t="s">
        <v>146</v>
      </c>
      <c r="D292" s="23"/>
      <c r="E292" s="243"/>
      <c r="F292" s="245"/>
      <c r="G292" s="243"/>
      <c r="H292" s="12"/>
      <c r="I292" s="369"/>
      <c r="J292" s="23"/>
      <c r="K292" s="243"/>
      <c r="L292" s="245"/>
      <c r="M292" s="243"/>
      <c r="N292" s="12"/>
      <c r="O292" s="365"/>
      <c r="P292" s="23"/>
      <c r="Q292" s="243"/>
      <c r="R292" s="245"/>
      <c r="S292" s="243"/>
      <c r="T292" s="12"/>
      <c r="U292" s="365"/>
      <c r="V292" s="23"/>
      <c r="W292" s="243"/>
      <c r="X292" s="245"/>
      <c r="Y292" s="243"/>
      <c r="Z292" s="12"/>
      <c r="AA292" s="365"/>
      <c r="AB292" s="365"/>
      <c r="AC292" s="12"/>
      <c r="AD292" s="23"/>
    </row>
    <row r="293" spans="1:30" ht="19.5" customHeight="1">
      <c r="A293" s="367"/>
      <c r="B293" s="162"/>
      <c r="C293" s="249"/>
      <c r="D293" s="23"/>
      <c r="E293" s="243"/>
      <c r="F293" s="245"/>
      <c r="G293" s="243"/>
      <c r="H293" s="12"/>
      <c r="I293" s="369"/>
      <c r="J293" s="23"/>
      <c r="K293" s="243"/>
      <c r="L293" s="245"/>
      <c r="M293" s="243"/>
      <c r="N293" s="12"/>
      <c r="O293" s="365"/>
      <c r="P293" s="23"/>
      <c r="Q293" s="243"/>
      <c r="R293" s="245"/>
      <c r="S293" s="243"/>
      <c r="T293" s="12"/>
      <c r="U293" s="365"/>
      <c r="V293" s="23"/>
      <c r="W293" s="243"/>
      <c r="X293" s="245"/>
      <c r="Y293" s="243"/>
      <c r="Z293" s="12"/>
      <c r="AA293" s="365"/>
      <c r="AB293" s="365"/>
      <c r="AC293" s="12"/>
      <c r="AD293" s="23"/>
    </row>
    <row r="294" spans="1:30" ht="19.5" customHeight="1">
      <c r="A294" s="367"/>
      <c r="C294" s="249"/>
      <c r="D294" s="23"/>
      <c r="E294" s="243"/>
      <c r="F294" s="245"/>
      <c r="G294" s="243"/>
      <c r="H294" s="12"/>
      <c r="I294" s="369"/>
      <c r="J294" s="23"/>
      <c r="K294" s="243"/>
      <c r="L294" s="245"/>
      <c r="M294" s="243"/>
      <c r="N294" s="12"/>
      <c r="O294" s="365"/>
      <c r="P294" s="23"/>
      <c r="Q294" s="243"/>
      <c r="R294" s="245"/>
      <c r="S294" s="243"/>
      <c r="T294" s="12"/>
      <c r="U294" s="365"/>
      <c r="V294" s="23"/>
      <c r="W294" s="243"/>
      <c r="X294" s="245"/>
      <c r="Y294" s="243"/>
      <c r="Z294" s="12"/>
      <c r="AA294" s="365"/>
      <c r="AB294" s="365"/>
      <c r="AC294" s="12"/>
      <c r="AD294" s="23"/>
    </row>
    <row r="295" spans="1:30" ht="19.5" customHeight="1">
      <c r="A295" s="367"/>
      <c r="B295" s="162"/>
      <c r="C295" s="249"/>
      <c r="D295" s="23"/>
      <c r="E295" s="243"/>
      <c r="F295" s="245"/>
      <c r="G295" s="243"/>
      <c r="H295" s="12"/>
      <c r="I295" s="369"/>
      <c r="J295" s="23"/>
      <c r="K295" s="243"/>
      <c r="L295" s="245"/>
      <c r="M295" s="243"/>
      <c r="N295" s="12"/>
      <c r="O295" s="365"/>
      <c r="P295" s="23"/>
      <c r="Q295" s="243"/>
      <c r="R295" s="245"/>
      <c r="S295" s="243"/>
      <c r="T295" s="12"/>
      <c r="U295" s="365"/>
      <c r="V295" s="23"/>
      <c r="W295" s="243"/>
      <c r="X295" s="245"/>
      <c r="Y295" s="243"/>
      <c r="Z295" s="12"/>
      <c r="AA295" s="365"/>
      <c r="AB295" s="365"/>
      <c r="AC295" s="12"/>
      <c r="AD295" s="23"/>
    </row>
    <row r="296" spans="1:30" ht="19.5" customHeight="1" thickBot="1">
      <c r="A296" s="368"/>
      <c r="B296" s="159"/>
      <c r="C296" s="250"/>
      <c r="D296" s="23"/>
      <c r="E296" s="243"/>
      <c r="F296" s="245"/>
      <c r="G296" s="243"/>
      <c r="H296" s="12"/>
      <c r="I296" s="369"/>
      <c r="J296" s="23"/>
      <c r="K296" s="243"/>
      <c r="L296" s="245"/>
      <c r="M296" s="243"/>
      <c r="N296" s="12"/>
      <c r="O296" s="365"/>
      <c r="P296" s="23"/>
      <c r="Q296" s="243"/>
      <c r="R296" s="245"/>
      <c r="S296" s="243"/>
      <c r="T296" s="12"/>
      <c r="U296" s="365"/>
      <c r="V296" s="23"/>
      <c r="W296" s="243"/>
      <c r="X296" s="245"/>
      <c r="Y296" s="243"/>
      <c r="Z296" s="12"/>
      <c r="AA296" s="365"/>
      <c r="AB296" s="365"/>
      <c r="AC296" s="12"/>
      <c r="AD296" s="23"/>
    </row>
    <row r="297" spans="4:30" ht="19.5" customHeight="1"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3"/>
    </row>
    <row r="298" spans="4:30" ht="19.5" customHeight="1"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3"/>
    </row>
    <row r="299" spans="4:30" ht="19.5" customHeight="1"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3"/>
    </row>
    <row r="300" spans="4:30" ht="19.5" customHeight="1"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3"/>
    </row>
    <row r="301" spans="4:30" ht="19.5" customHeight="1"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3"/>
    </row>
    <row r="302" spans="4:30" ht="19.5" customHeight="1"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3"/>
    </row>
    <row r="303" spans="4:30" ht="19.5" customHeight="1"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3"/>
    </row>
    <row r="304" spans="4:30" ht="19.5" customHeight="1"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3"/>
    </row>
    <row r="305" spans="4:30" ht="19.5" customHeight="1"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3"/>
    </row>
    <row r="306" spans="4:30" ht="19.5" customHeight="1"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3"/>
    </row>
    <row r="307" spans="4:30" ht="19.5" customHeight="1"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3"/>
    </row>
    <row r="308" ht="19.5" customHeight="1">
      <c r="AD308" s="23"/>
    </row>
    <row r="309" ht="19.5" customHeight="1">
      <c r="AD309" s="23"/>
    </row>
    <row r="310" ht="19.5" customHeight="1">
      <c r="AD310" s="23"/>
    </row>
    <row r="311" ht="19.5" customHeight="1">
      <c r="AD311" s="23"/>
    </row>
    <row r="312" ht="19.5" customHeight="1">
      <c r="AD312" s="23"/>
    </row>
    <row r="313" ht="19.5" customHeight="1">
      <c r="AD313" s="23"/>
    </row>
    <row r="314" ht="19.5" customHeight="1">
      <c r="AD314" s="23"/>
    </row>
    <row r="315" ht="19.5" customHeight="1">
      <c r="AD315" s="23"/>
    </row>
    <row r="316" ht="19.5" customHeight="1">
      <c r="AD316" s="23"/>
    </row>
    <row r="317" ht="19.5" customHeight="1">
      <c r="AD317" s="23"/>
    </row>
    <row r="318" ht="19.5" customHeight="1">
      <c r="AD318" s="23"/>
    </row>
    <row r="319" ht="19.5" customHeight="1">
      <c r="AD319" s="23"/>
    </row>
    <row r="320" ht="19.5" customHeight="1">
      <c r="AD320" s="23"/>
    </row>
    <row r="321" ht="19.5" customHeight="1">
      <c r="AD321" s="23"/>
    </row>
    <row r="322" ht="19.5" customHeight="1">
      <c r="AD322" s="23"/>
    </row>
    <row r="323" ht="19.5" customHeight="1">
      <c r="AD323" s="23"/>
    </row>
    <row r="324" ht="19.5" customHeight="1">
      <c r="AD324" s="23"/>
    </row>
    <row r="325" ht="19.5" customHeight="1">
      <c r="AD325" s="23"/>
    </row>
    <row r="326" ht="19.5" customHeight="1">
      <c r="AD326" s="23"/>
    </row>
    <row r="327" ht="19.5" customHeight="1">
      <c r="AD327" s="23"/>
    </row>
    <row r="328" ht="19.5" customHeight="1">
      <c r="AD328" s="23"/>
    </row>
    <row r="329" ht="19.5" customHeight="1">
      <c r="AD329" s="23"/>
    </row>
    <row r="330" ht="19.5" customHeight="1">
      <c r="AD330" s="23"/>
    </row>
    <row r="331" ht="19.5" customHeight="1">
      <c r="AD331" s="23"/>
    </row>
    <row r="332" ht="19.5" customHeight="1">
      <c r="AD332" s="23"/>
    </row>
    <row r="333" ht="19.5" customHeight="1">
      <c r="AD333" s="23"/>
    </row>
    <row r="334" ht="19.5" customHeight="1">
      <c r="AD334" s="23"/>
    </row>
    <row r="335" ht="19.5" customHeight="1">
      <c r="AD335" s="23"/>
    </row>
    <row r="336" ht="19.5" customHeight="1">
      <c r="AD336" s="23"/>
    </row>
    <row r="337" ht="19.5" customHeight="1">
      <c r="AD337" s="23"/>
    </row>
  </sheetData>
  <sheetProtection/>
  <mergeCells count="92">
    <mergeCell ref="U271:U296"/>
    <mergeCell ref="AA271:AA296"/>
    <mergeCell ref="AB271:AB296"/>
    <mergeCell ref="I271:I296"/>
    <mergeCell ref="O271:O296"/>
    <mergeCell ref="AA243:AD243"/>
    <mergeCell ref="AA245:AA270"/>
    <mergeCell ref="AB245:AB270"/>
    <mergeCell ref="A245:A270"/>
    <mergeCell ref="U243:Z243"/>
    <mergeCell ref="U245:U270"/>
    <mergeCell ref="A271:A296"/>
    <mergeCell ref="D243:H243"/>
    <mergeCell ref="I243:N243"/>
    <mergeCell ref="O243:T243"/>
    <mergeCell ref="I245:I270"/>
    <mergeCell ref="O245:O270"/>
    <mergeCell ref="A243:C243"/>
    <mergeCell ref="AA213:AD213"/>
    <mergeCell ref="A215:A240"/>
    <mergeCell ref="U215:U240"/>
    <mergeCell ref="D213:H213"/>
    <mergeCell ref="I213:N213"/>
    <mergeCell ref="O213:T213"/>
    <mergeCell ref="AA215:AA240"/>
    <mergeCell ref="AB215:AB240"/>
    <mergeCell ref="I215:I240"/>
    <mergeCell ref="O215:O240"/>
    <mergeCell ref="O156:O181"/>
    <mergeCell ref="U156:U181"/>
    <mergeCell ref="AB182:AB207"/>
    <mergeCell ref="A213:C213"/>
    <mergeCell ref="I182:I207"/>
    <mergeCell ref="A182:A207"/>
    <mergeCell ref="AA182:AA207"/>
    <mergeCell ref="O182:O207"/>
    <mergeCell ref="U182:U207"/>
    <mergeCell ref="U213:Z213"/>
    <mergeCell ref="AA130:AA155"/>
    <mergeCell ref="AB130:AB155"/>
    <mergeCell ref="A156:A181"/>
    <mergeCell ref="A130:A155"/>
    <mergeCell ref="I130:I155"/>
    <mergeCell ref="O130:O155"/>
    <mergeCell ref="U130:U155"/>
    <mergeCell ref="AA156:AA181"/>
    <mergeCell ref="AB156:AB181"/>
    <mergeCell ref="I156:I181"/>
    <mergeCell ref="A97:A122"/>
    <mergeCell ref="U128:Z128"/>
    <mergeCell ref="D128:H128"/>
    <mergeCell ref="AA97:AA122"/>
    <mergeCell ref="AB97:AB122"/>
    <mergeCell ref="AA128:AD128"/>
    <mergeCell ref="I128:N128"/>
    <mergeCell ref="O128:T128"/>
    <mergeCell ref="U71:U96"/>
    <mergeCell ref="U97:U122"/>
    <mergeCell ref="O69:T69"/>
    <mergeCell ref="U69:Z69"/>
    <mergeCell ref="A128:C128"/>
    <mergeCell ref="O71:O96"/>
    <mergeCell ref="I97:I122"/>
    <mergeCell ref="I71:I96"/>
    <mergeCell ref="O97:O122"/>
    <mergeCell ref="A71:A96"/>
    <mergeCell ref="AB29:AB47"/>
    <mergeCell ref="AA48:AA66"/>
    <mergeCell ref="I48:I66"/>
    <mergeCell ref="U29:U47"/>
    <mergeCell ref="O48:O66"/>
    <mergeCell ref="U48:U66"/>
    <mergeCell ref="AA27:AD27"/>
    <mergeCell ref="AA71:AA96"/>
    <mergeCell ref="AB71:AB96"/>
    <mergeCell ref="AA69:AD69"/>
    <mergeCell ref="AA29:AA47"/>
    <mergeCell ref="A27:C27"/>
    <mergeCell ref="A29:A47"/>
    <mergeCell ref="A48:A66"/>
    <mergeCell ref="I69:N69"/>
    <mergeCell ref="AB48:AB66"/>
    <mergeCell ref="A2:C2"/>
    <mergeCell ref="A6:C6"/>
    <mergeCell ref="O27:T27"/>
    <mergeCell ref="D69:H69"/>
    <mergeCell ref="A69:C69"/>
    <mergeCell ref="U27:Z27"/>
    <mergeCell ref="D27:H27"/>
    <mergeCell ref="I27:N27"/>
    <mergeCell ref="I29:I47"/>
    <mergeCell ref="O29:O4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="75" zoomScaleNormal="75" zoomScalePageLayoutView="0" workbookViewId="0" topLeftCell="A1">
      <selection activeCell="A6" sqref="A6:C6"/>
    </sheetView>
  </sheetViews>
  <sheetFormatPr defaultColWidth="9.140625" defaultRowHeight="12.75"/>
  <cols>
    <col min="1" max="1" width="27.28125" style="1" customWidth="1"/>
    <col min="2" max="2" width="23.7109375" style="1" customWidth="1"/>
    <col min="3" max="3" width="20.57421875" style="1" customWidth="1"/>
    <col min="4" max="4" width="9.7109375" style="1" bestFit="1" customWidth="1"/>
    <col min="5" max="5" width="10.28125" style="1" bestFit="1" customWidth="1"/>
    <col min="6" max="6" width="8.7109375" style="1" bestFit="1" customWidth="1"/>
    <col min="7" max="7" width="23.00390625" style="1" customWidth="1"/>
    <col min="8" max="8" width="9.140625" style="1" customWidth="1"/>
    <col min="9" max="9" width="10.8515625" style="1" bestFit="1" customWidth="1"/>
    <col min="10" max="10" width="11.00390625" style="1" bestFit="1" customWidth="1"/>
    <col min="11" max="16384" width="9.140625" style="1" customWidth="1"/>
  </cols>
  <sheetData>
    <row r="1" spans="1:12" ht="15">
      <c r="A1" s="302" t="s">
        <v>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5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302" t="s">
        <v>53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5.75" thickBo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4" ht="43.5" customHeight="1" thickBot="1">
      <c r="A5" s="371" t="s">
        <v>36</v>
      </c>
      <c r="B5" s="372"/>
      <c r="C5" s="373"/>
      <c r="D5" s="74" t="s">
        <v>84</v>
      </c>
    </row>
    <row r="6" spans="1:11" ht="77.25" customHeight="1" thickBot="1">
      <c r="A6" s="371" t="s">
        <v>37</v>
      </c>
      <c r="B6" s="372"/>
      <c r="C6" s="373"/>
      <c r="D6" s="74" t="s">
        <v>84</v>
      </c>
      <c r="G6" s="374" t="s">
        <v>126</v>
      </c>
      <c r="H6" s="375"/>
      <c r="I6" s="375"/>
      <c r="J6" s="375"/>
      <c r="K6" s="376"/>
    </row>
    <row r="7" ht="24" customHeight="1"/>
  </sheetData>
  <sheetProtection/>
  <mergeCells count="5">
    <mergeCell ref="A1:L1"/>
    <mergeCell ref="A3:L3"/>
    <mergeCell ref="A5:C5"/>
    <mergeCell ref="A6:C6"/>
    <mergeCell ref="G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20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38.28125" style="1" bestFit="1" customWidth="1"/>
    <col min="2" max="3" width="20.7109375" style="1" customWidth="1"/>
    <col min="4" max="5" width="20.7109375" style="26" customWidth="1"/>
    <col min="6" max="6" width="24.8515625" style="1" customWidth="1"/>
    <col min="7" max="7" width="20.7109375" style="1" hidden="1" customWidth="1"/>
    <col min="8" max="8" width="20.7109375" style="1" customWidth="1"/>
    <col min="9" max="9" width="20.28125" style="26" customWidth="1"/>
    <col min="10" max="10" width="20.7109375" style="26" customWidth="1"/>
    <col min="11" max="22" width="20.7109375" style="1" customWidth="1"/>
    <col min="23" max="16384" width="9.140625" style="1" customWidth="1"/>
  </cols>
  <sheetData>
    <row r="1" spans="4:10" ht="12.75">
      <c r="D1" s="1"/>
      <c r="E1" s="1"/>
      <c r="I1" s="1"/>
      <c r="J1" s="1"/>
    </row>
    <row r="2" spans="1:29" ht="15">
      <c r="A2" s="302" t="s">
        <v>106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X2" s="2"/>
      <c r="Y2" s="2"/>
      <c r="Z2" s="2"/>
      <c r="AA2" s="2"/>
      <c r="AB2" s="2"/>
      <c r="AC2" s="2"/>
    </row>
    <row r="3" spans="1:29" ht="15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2"/>
      <c r="Y3" s="2"/>
      <c r="Z3" s="2"/>
      <c r="AA3" s="2"/>
      <c r="AB3" s="2"/>
      <c r="AC3" s="2"/>
    </row>
    <row r="4" spans="1:29" ht="1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X4" s="2"/>
      <c r="Y4" s="2"/>
      <c r="Z4" s="2"/>
      <c r="AA4" s="2"/>
      <c r="AB4" s="2"/>
      <c r="AC4" s="2"/>
    </row>
    <row r="5" spans="1:29" ht="15">
      <c r="A5" s="380" t="s">
        <v>108</v>
      </c>
      <c r="B5" s="380"/>
      <c r="C5" s="380"/>
      <c r="D5" s="380"/>
      <c r="E5" s="380"/>
      <c r="F5" s="11"/>
      <c r="G5" s="11"/>
      <c r="H5" s="11"/>
      <c r="I5" s="11"/>
      <c r="J5" s="11"/>
      <c r="K5" s="11"/>
      <c r="L5" s="11"/>
      <c r="M5" s="11"/>
      <c r="N5" s="11"/>
      <c r="O5" s="11"/>
      <c r="X5" s="2"/>
      <c r="Y5" s="2"/>
      <c r="Z5" s="2"/>
      <c r="AA5" s="2"/>
      <c r="AB5" s="2"/>
      <c r="AC5" s="2"/>
    </row>
    <row r="6" spans="1:29" ht="12.75">
      <c r="A6" s="323" t="s">
        <v>2</v>
      </c>
      <c r="B6" s="323" t="s">
        <v>109</v>
      </c>
      <c r="C6" s="323" t="s">
        <v>110</v>
      </c>
      <c r="D6" s="323" t="s">
        <v>111</v>
      </c>
      <c r="E6" s="24"/>
      <c r="F6" s="11"/>
      <c r="G6" s="11"/>
      <c r="H6" s="11"/>
      <c r="I6" s="11"/>
      <c r="J6" s="11"/>
      <c r="K6" s="11"/>
      <c r="L6" s="11"/>
      <c r="M6" s="11"/>
      <c r="N6" s="11"/>
      <c r="O6" s="11"/>
      <c r="X6" s="2"/>
      <c r="Y6" s="2"/>
      <c r="Z6" s="2"/>
      <c r="AA6" s="2"/>
      <c r="AB6" s="2"/>
      <c r="AC6" s="2"/>
    </row>
    <row r="7" spans="1:29" ht="12.75">
      <c r="A7" s="381"/>
      <c r="B7" s="381"/>
      <c r="C7" s="381"/>
      <c r="D7" s="381"/>
      <c r="E7" s="24"/>
      <c r="F7" s="11"/>
      <c r="G7" s="11"/>
      <c r="H7" s="11"/>
      <c r="I7" s="11"/>
      <c r="J7" s="11"/>
      <c r="K7" s="11"/>
      <c r="L7" s="11"/>
      <c r="M7" s="11"/>
      <c r="N7" s="11"/>
      <c r="O7" s="11"/>
      <c r="X7" s="2"/>
      <c r="Y7" s="2"/>
      <c r="Z7" s="2"/>
      <c r="AA7" s="2"/>
      <c r="AB7" s="2"/>
      <c r="AC7" s="2"/>
    </row>
    <row r="8" spans="1:29" ht="62.25" customHeight="1">
      <c r="A8" s="377" t="s">
        <v>127</v>
      </c>
      <c r="B8" s="378"/>
      <c r="C8" s="378"/>
      <c r="D8" s="379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X8" s="2"/>
      <c r="Y8" s="2"/>
      <c r="Z8" s="2"/>
      <c r="AA8" s="2"/>
      <c r="AB8" s="2"/>
      <c r="AC8" s="2"/>
    </row>
    <row r="9" spans="1:29" ht="12.75">
      <c r="A9" s="13"/>
      <c r="B9" s="13"/>
      <c r="C9" s="13"/>
      <c r="D9" s="24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X9" s="2"/>
      <c r="Y9" s="2"/>
      <c r="Z9" s="2"/>
      <c r="AA9" s="2"/>
      <c r="AB9" s="2"/>
      <c r="AC9" s="2"/>
    </row>
    <row r="10" spans="4:29" ht="12.75">
      <c r="D10" s="1"/>
      <c r="E10" s="1"/>
      <c r="F10" s="127"/>
      <c r="G10" s="11"/>
      <c r="H10" s="11"/>
      <c r="I10" s="11"/>
      <c r="J10" s="11"/>
      <c r="K10" s="11"/>
      <c r="L10" s="11"/>
      <c r="M10" s="11"/>
      <c r="N10" s="11"/>
      <c r="O10" s="11"/>
      <c r="X10" s="2"/>
      <c r="Y10" s="2"/>
      <c r="Z10" s="2"/>
      <c r="AA10" s="2"/>
      <c r="AB10" s="2"/>
      <c r="AC10" s="2"/>
    </row>
    <row r="11" spans="1:29" ht="15">
      <c r="A11" s="380" t="s">
        <v>112</v>
      </c>
      <c r="B11" s="380"/>
      <c r="C11" s="380"/>
      <c r="D11" s="380"/>
      <c r="E11" s="380"/>
      <c r="F11" s="11"/>
      <c r="G11" s="11"/>
      <c r="H11" s="11"/>
      <c r="I11" s="11"/>
      <c r="J11" s="11"/>
      <c r="K11" s="11"/>
      <c r="L11" s="11"/>
      <c r="M11" s="11"/>
      <c r="N11" s="11"/>
      <c r="O11" s="11"/>
      <c r="X11" s="2"/>
      <c r="Y11" s="2"/>
      <c r="Z11" s="2"/>
      <c r="AA11" s="2"/>
      <c r="AB11" s="2"/>
      <c r="AC11" s="2"/>
    </row>
    <row r="12" spans="1:29" ht="15">
      <c r="A12" s="323" t="s">
        <v>2</v>
      </c>
      <c r="B12" s="323" t="s">
        <v>109</v>
      </c>
      <c r="C12" s="323" t="s">
        <v>110</v>
      </c>
      <c r="D12" s="323" t="s">
        <v>111</v>
      </c>
      <c r="E12" s="81"/>
      <c r="F12" s="11"/>
      <c r="G12" s="11"/>
      <c r="H12" s="11"/>
      <c r="I12" s="11"/>
      <c r="J12" s="11"/>
      <c r="K12" s="11"/>
      <c r="L12" s="11"/>
      <c r="M12" s="11"/>
      <c r="N12" s="11"/>
      <c r="O12" s="11"/>
      <c r="X12" s="2"/>
      <c r="Y12" s="2"/>
      <c r="Z12" s="2"/>
      <c r="AA12" s="2"/>
      <c r="AB12" s="2"/>
      <c r="AC12" s="2"/>
    </row>
    <row r="13" spans="1:29" ht="15">
      <c r="A13" s="381"/>
      <c r="B13" s="381"/>
      <c r="C13" s="381"/>
      <c r="D13" s="381"/>
      <c r="E13" s="81"/>
      <c r="F13" s="11"/>
      <c r="G13" s="11"/>
      <c r="H13" s="11"/>
      <c r="I13" s="11"/>
      <c r="J13" s="11"/>
      <c r="K13" s="11"/>
      <c r="L13" s="11"/>
      <c r="M13" s="11"/>
      <c r="N13" s="11"/>
      <c r="O13" s="11"/>
      <c r="X13" s="2"/>
      <c r="Y13" s="2"/>
      <c r="Z13" s="2"/>
      <c r="AA13" s="2"/>
      <c r="AB13" s="2"/>
      <c r="AC13" s="2"/>
    </row>
    <row r="14" spans="1:29" ht="69" customHeight="1">
      <c r="A14" s="377" t="s">
        <v>127</v>
      </c>
      <c r="B14" s="378"/>
      <c r="C14" s="378"/>
      <c r="D14" s="379"/>
      <c r="E14" s="81"/>
      <c r="F14" s="11"/>
      <c r="G14" s="11"/>
      <c r="H14" s="11"/>
      <c r="I14" s="11"/>
      <c r="J14" s="11"/>
      <c r="K14" s="11"/>
      <c r="L14" s="11"/>
      <c r="M14" s="11"/>
      <c r="N14" s="11"/>
      <c r="O14" s="11"/>
      <c r="X14" s="2"/>
      <c r="Y14" s="2"/>
      <c r="Z14" s="2"/>
      <c r="AA14" s="2"/>
      <c r="AB14" s="2"/>
      <c r="AC14" s="2"/>
    </row>
    <row r="15" spans="1:29" ht="15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X15" s="2"/>
      <c r="Y15" s="2"/>
      <c r="Z15" s="2"/>
      <c r="AA15" s="2"/>
      <c r="AB15" s="2"/>
      <c r="AC15" s="2"/>
    </row>
    <row r="16" spans="1:29" ht="15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X16" s="2"/>
      <c r="Y16" s="2"/>
      <c r="Z16" s="2"/>
      <c r="AA16" s="2"/>
      <c r="AB16" s="2"/>
      <c r="AC16" s="2"/>
    </row>
    <row r="17" spans="3:11" ht="12.75">
      <c r="C17" s="13"/>
      <c r="D17" s="13"/>
      <c r="E17" s="13"/>
      <c r="F17" s="13"/>
      <c r="G17" s="13"/>
      <c r="H17" s="13"/>
      <c r="I17" s="13"/>
      <c r="J17" s="13"/>
      <c r="K17" s="13"/>
    </row>
    <row r="18" spans="4:10" ht="12.75">
      <c r="D18" s="1"/>
      <c r="E18" s="1"/>
      <c r="I18" s="1"/>
      <c r="J18" s="1"/>
    </row>
    <row r="19" spans="1:11" ht="15">
      <c r="A19" s="303" t="s">
        <v>107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3:11" ht="12.75">
      <c r="C20" s="13"/>
      <c r="D20" s="13"/>
      <c r="E20" s="13"/>
      <c r="F20" s="13"/>
      <c r="G20" s="13"/>
      <c r="H20" s="13"/>
      <c r="I20" s="13"/>
      <c r="J20" s="13"/>
      <c r="K20" s="13"/>
    </row>
    <row r="21" spans="3:11" ht="13.5" thickBot="1"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 customHeight="1">
      <c r="A22" s="382" t="s">
        <v>72</v>
      </c>
      <c r="B22" s="384" t="s">
        <v>74</v>
      </c>
      <c r="D22" s="13"/>
      <c r="E22" s="13"/>
      <c r="F22" s="13"/>
      <c r="G22" s="13"/>
      <c r="H22" s="13"/>
      <c r="I22" s="13"/>
      <c r="J22" s="13"/>
      <c r="K22" s="13"/>
    </row>
    <row r="23" spans="1:11" ht="39.75" customHeight="1">
      <c r="A23" s="383"/>
      <c r="B23" s="385"/>
      <c r="D23" s="13"/>
      <c r="E23" s="13"/>
      <c r="F23" s="13"/>
      <c r="G23" s="13"/>
      <c r="H23" s="13"/>
      <c r="I23" s="13"/>
      <c r="J23" s="13"/>
      <c r="K23" s="13"/>
    </row>
    <row r="24" spans="1:11" ht="19.5" customHeight="1">
      <c r="A24" s="68" t="s">
        <v>73</v>
      </c>
      <c r="B24" s="69" t="s">
        <v>51</v>
      </c>
      <c r="D24" s="13"/>
      <c r="E24" s="13"/>
      <c r="F24" s="13"/>
      <c r="G24" s="13"/>
      <c r="H24" s="13"/>
      <c r="I24" s="13"/>
      <c r="J24" s="13"/>
      <c r="K24" s="13"/>
    </row>
    <row r="25" spans="1:10" ht="19.5" customHeight="1" thickBot="1">
      <c r="A25" s="80">
        <f>839000/1193</f>
        <v>703.2690695725063</v>
      </c>
      <c r="B25" s="55">
        <f>839000/1025930.813</f>
        <v>0.8177939383130702</v>
      </c>
      <c r="D25" s="13"/>
      <c r="E25" s="13"/>
      <c r="F25" s="13"/>
      <c r="G25" s="13"/>
      <c r="H25" s="13"/>
      <c r="I25" s="13"/>
      <c r="J25" s="13"/>
    </row>
    <row r="26" spans="1:10" ht="19.5" customHeight="1">
      <c r="A26" s="2"/>
      <c r="D26" s="13"/>
      <c r="E26" s="13"/>
      <c r="F26" s="13"/>
      <c r="G26" s="13"/>
      <c r="H26" s="13"/>
      <c r="I26" s="13"/>
      <c r="J26" s="13"/>
    </row>
    <row r="27" spans="4:10" ht="19.5" customHeight="1">
      <c r="D27" s="13"/>
      <c r="E27" s="13"/>
      <c r="F27" s="13"/>
      <c r="G27" s="13"/>
      <c r="H27" s="13"/>
      <c r="I27" s="13"/>
      <c r="J27" s="13"/>
    </row>
    <row r="28" spans="4:10" ht="19.5" customHeight="1">
      <c r="D28" s="13"/>
      <c r="E28" s="13"/>
      <c r="F28" s="13"/>
      <c r="G28" s="13"/>
      <c r="H28" s="13"/>
      <c r="I28" s="13"/>
      <c r="J28" s="13"/>
    </row>
    <row r="29" spans="4:10" ht="19.5" customHeight="1">
      <c r="D29" s="13"/>
      <c r="E29" s="13"/>
      <c r="F29" s="13"/>
      <c r="G29" s="13"/>
      <c r="H29" s="13"/>
      <c r="I29" s="13"/>
      <c r="J29" s="13"/>
    </row>
    <row r="30" spans="4:10" ht="19.5" customHeight="1">
      <c r="D30" s="13"/>
      <c r="E30" s="13"/>
      <c r="F30" s="13"/>
      <c r="G30" s="13"/>
      <c r="H30" s="13"/>
      <c r="I30" s="13"/>
      <c r="J30" s="13"/>
    </row>
    <row r="31" spans="4:10" ht="19.5" customHeight="1">
      <c r="D31" s="13"/>
      <c r="E31" s="13"/>
      <c r="F31" s="13"/>
      <c r="G31" s="13"/>
      <c r="H31" s="13"/>
      <c r="I31" s="13"/>
      <c r="J31" s="13"/>
    </row>
    <row r="32" spans="4:10" ht="19.5" customHeight="1">
      <c r="D32" s="13"/>
      <c r="E32" s="13"/>
      <c r="F32" s="13"/>
      <c r="G32" s="13"/>
      <c r="H32" s="13"/>
      <c r="I32" s="13"/>
      <c r="J32" s="13"/>
    </row>
    <row r="33" spans="4:10" ht="19.5" customHeight="1">
      <c r="D33" s="13"/>
      <c r="E33" s="13"/>
      <c r="F33" s="13"/>
      <c r="G33" s="13"/>
      <c r="H33" s="13"/>
      <c r="I33" s="13"/>
      <c r="J33" s="13"/>
    </row>
    <row r="34" spans="4:10" ht="19.5" customHeight="1">
      <c r="D34" s="13"/>
      <c r="E34" s="13"/>
      <c r="F34" s="13"/>
      <c r="G34" s="13"/>
      <c r="H34" s="13"/>
      <c r="I34" s="13"/>
      <c r="J34" s="13"/>
    </row>
    <row r="35" spans="4:10" ht="19.5" customHeight="1">
      <c r="D35" s="13"/>
      <c r="E35" s="13"/>
      <c r="F35" s="13"/>
      <c r="G35" s="13"/>
      <c r="H35" s="13"/>
      <c r="I35" s="13"/>
      <c r="J35" s="13"/>
    </row>
    <row r="36" spans="4:10" ht="19.5" customHeight="1">
      <c r="D36" s="13"/>
      <c r="E36" s="13"/>
      <c r="F36" s="13"/>
      <c r="G36" s="13"/>
      <c r="H36" s="13"/>
      <c r="I36" s="13"/>
      <c r="J36" s="13"/>
    </row>
    <row r="37" spans="4:10" ht="19.5" customHeight="1">
      <c r="D37" s="13"/>
      <c r="E37" s="13"/>
      <c r="F37" s="13"/>
      <c r="G37" s="13"/>
      <c r="H37" s="13"/>
      <c r="I37" s="13"/>
      <c r="J37" s="13"/>
    </row>
    <row r="38" spans="4:10" ht="19.5" customHeight="1">
      <c r="D38" s="13"/>
      <c r="E38" s="13"/>
      <c r="F38" s="13"/>
      <c r="G38" s="13"/>
      <c r="H38" s="13"/>
      <c r="I38" s="13"/>
      <c r="J38" s="13"/>
    </row>
    <row r="39" spans="4:10" ht="19.5" customHeight="1">
      <c r="D39" s="13"/>
      <c r="E39" s="13"/>
      <c r="F39" s="13"/>
      <c r="G39" s="13"/>
      <c r="H39" s="13"/>
      <c r="I39" s="13"/>
      <c r="J39" s="13"/>
    </row>
    <row r="40" spans="4:10" ht="19.5" customHeight="1">
      <c r="D40" s="13"/>
      <c r="E40" s="13"/>
      <c r="F40" s="13"/>
      <c r="G40" s="13"/>
      <c r="H40" s="13"/>
      <c r="I40" s="13"/>
      <c r="J40" s="13"/>
    </row>
    <row r="41" spans="4:10" ht="19.5" customHeight="1">
      <c r="D41" s="13"/>
      <c r="E41" s="13"/>
      <c r="F41" s="13"/>
      <c r="G41" s="13"/>
      <c r="H41" s="13"/>
      <c r="I41" s="13"/>
      <c r="J41" s="13"/>
    </row>
    <row r="42" spans="4:10" ht="19.5" customHeight="1">
      <c r="D42" s="13"/>
      <c r="E42" s="13"/>
      <c r="F42" s="13"/>
      <c r="G42" s="13"/>
      <c r="H42" s="13"/>
      <c r="I42" s="13"/>
      <c r="J42" s="13"/>
    </row>
    <row r="43" spans="4:10" ht="19.5" customHeight="1">
      <c r="D43" s="13"/>
      <c r="E43" s="13"/>
      <c r="F43" s="13"/>
      <c r="G43" s="13"/>
      <c r="H43" s="13"/>
      <c r="I43" s="13"/>
      <c r="J43" s="13"/>
    </row>
    <row r="44" spans="4:10" ht="19.5" customHeight="1">
      <c r="D44" s="13"/>
      <c r="E44" s="13"/>
      <c r="F44" s="13"/>
      <c r="G44" s="13"/>
      <c r="H44" s="13"/>
      <c r="I44" s="13"/>
      <c r="J44" s="13"/>
    </row>
    <row r="45" spans="4:10" ht="19.5" customHeight="1">
      <c r="D45" s="13"/>
      <c r="E45" s="13"/>
      <c r="F45" s="13"/>
      <c r="G45" s="13"/>
      <c r="H45" s="13"/>
      <c r="I45" s="13"/>
      <c r="J45" s="13"/>
    </row>
    <row r="46" spans="4:10" ht="19.5" customHeight="1">
      <c r="D46" s="13"/>
      <c r="E46" s="13"/>
      <c r="F46" s="13"/>
      <c r="G46" s="13"/>
      <c r="H46" s="13"/>
      <c r="I46" s="13"/>
      <c r="J46" s="13"/>
    </row>
    <row r="47" spans="4:10" ht="19.5" customHeight="1">
      <c r="D47" s="13"/>
      <c r="E47" s="13"/>
      <c r="F47" s="13"/>
      <c r="G47" s="13"/>
      <c r="H47" s="13"/>
      <c r="I47" s="13"/>
      <c r="J47" s="13"/>
    </row>
    <row r="48" spans="4:10" ht="19.5" customHeight="1">
      <c r="D48" s="13"/>
      <c r="E48" s="13"/>
      <c r="F48" s="13"/>
      <c r="G48" s="13"/>
      <c r="H48" s="13"/>
      <c r="I48" s="13"/>
      <c r="J48" s="13"/>
    </row>
    <row r="49" spans="4:10" ht="19.5" customHeight="1">
      <c r="D49" s="13"/>
      <c r="E49" s="13"/>
      <c r="F49" s="13"/>
      <c r="G49" s="13"/>
      <c r="H49" s="13"/>
      <c r="I49" s="13"/>
      <c r="J49" s="13"/>
    </row>
    <row r="50" spans="4:10" ht="19.5" customHeight="1">
      <c r="D50" s="13"/>
      <c r="E50" s="13"/>
      <c r="F50" s="13"/>
      <c r="G50" s="13"/>
      <c r="H50" s="13"/>
      <c r="I50" s="13"/>
      <c r="J50" s="13"/>
    </row>
    <row r="51" spans="4:10" ht="19.5" customHeight="1">
      <c r="D51" s="13"/>
      <c r="E51" s="13"/>
      <c r="F51" s="13"/>
      <c r="G51" s="13"/>
      <c r="H51" s="13"/>
      <c r="I51" s="13"/>
      <c r="J51" s="13"/>
    </row>
    <row r="52" spans="4:10" ht="19.5" customHeight="1">
      <c r="D52" s="13"/>
      <c r="E52" s="13"/>
      <c r="F52" s="13"/>
      <c r="G52" s="13"/>
      <c r="H52" s="13"/>
      <c r="I52" s="13"/>
      <c r="J52" s="13"/>
    </row>
    <row r="53" spans="4:10" ht="19.5" customHeight="1">
      <c r="D53" s="13"/>
      <c r="E53" s="13"/>
      <c r="F53" s="13"/>
      <c r="G53" s="13"/>
      <c r="H53" s="13"/>
      <c r="I53" s="13"/>
      <c r="J53" s="13"/>
    </row>
    <row r="54" spans="4:10" ht="19.5" customHeight="1">
      <c r="D54" s="13"/>
      <c r="E54" s="13"/>
      <c r="F54" s="13"/>
      <c r="G54" s="13"/>
      <c r="H54" s="13"/>
      <c r="I54" s="13"/>
      <c r="J54" s="13"/>
    </row>
    <row r="55" spans="4:10" ht="19.5" customHeight="1">
      <c r="D55" s="13"/>
      <c r="E55" s="13"/>
      <c r="F55" s="13"/>
      <c r="G55" s="13"/>
      <c r="H55" s="13"/>
      <c r="I55" s="13"/>
      <c r="J55" s="13"/>
    </row>
    <row r="56" spans="4:10" ht="19.5" customHeight="1">
      <c r="D56" s="13"/>
      <c r="E56" s="13"/>
      <c r="F56" s="13"/>
      <c r="G56" s="13"/>
      <c r="H56" s="13"/>
      <c r="I56" s="13"/>
      <c r="J56" s="13"/>
    </row>
    <row r="57" spans="4:10" ht="19.5" customHeight="1">
      <c r="D57" s="13"/>
      <c r="E57" s="13"/>
      <c r="F57" s="13"/>
      <c r="G57" s="13"/>
      <c r="H57" s="13"/>
      <c r="I57" s="13"/>
      <c r="J57" s="13"/>
    </row>
    <row r="58" spans="4:10" ht="19.5" customHeight="1">
      <c r="D58" s="13"/>
      <c r="E58" s="13"/>
      <c r="F58" s="13"/>
      <c r="G58" s="13"/>
      <c r="H58" s="13"/>
      <c r="I58" s="13"/>
      <c r="J58" s="13"/>
    </row>
    <row r="59" spans="4:10" ht="19.5" customHeight="1">
      <c r="D59" s="13"/>
      <c r="E59" s="13"/>
      <c r="F59" s="13"/>
      <c r="G59" s="13"/>
      <c r="H59" s="13"/>
      <c r="I59" s="13"/>
      <c r="J59" s="13"/>
    </row>
    <row r="60" spans="4:10" ht="19.5" customHeight="1">
      <c r="D60" s="13"/>
      <c r="E60" s="13"/>
      <c r="F60" s="13"/>
      <c r="G60" s="13"/>
      <c r="H60" s="13"/>
      <c r="I60" s="13"/>
      <c r="J60" s="13"/>
    </row>
    <row r="61" spans="4:10" ht="19.5" customHeight="1">
      <c r="D61" s="13"/>
      <c r="E61" s="13"/>
      <c r="F61" s="13"/>
      <c r="G61" s="13"/>
      <c r="H61" s="13"/>
      <c r="I61" s="13"/>
      <c r="J61" s="13"/>
    </row>
    <row r="62" spans="4:10" ht="19.5" customHeight="1">
      <c r="D62" s="13"/>
      <c r="E62" s="13"/>
      <c r="F62" s="13"/>
      <c r="G62" s="13"/>
      <c r="H62" s="13"/>
      <c r="I62" s="13"/>
      <c r="J62" s="13"/>
    </row>
    <row r="63" spans="4:10" ht="19.5" customHeight="1">
      <c r="D63" s="13"/>
      <c r="E63" s="13"/>
      <c r="F63" s="13"/>
      <c r="G63" s="13"/>
      <c r="H63" s="13"/>
      <c r="I63" s="13"/>
      <c r="J63" s="13"/>
    </row>
    <row r="64" spans="4:10" ht="19.5" customHeight="1">
      <c r="D64" s="13"/>
      <c r="E64" s="13"/>
      <c r="F64" s="13"/>
      <c r="G64" s="13"/>
      <c r="H64" s="13"/>
      <c r="I64" s="13"/>
      <c r="J64" s="13"/>
    </row>
    <row r="65" spans="4:10" ht="19.5" customHeight="1">
      <c r="D65" s="13"/>
      <c r="E65" s="13"/>
      <c r="F65" s="13"/>
      <c r="G65" s="13"/>
      <c r="H65" s="13"/>
      <c r="I65" s="13"/>
      <c r="J65" s="13"/>
    </row>
    <row r="66" spans="4:10" ht="19.5" customHeight="1">
      <c r="D66" s="13"/>
      <c r="E66" s="13"/>
      <c r="F66" s="13"/>
      <c r="G66" s="13"/>
      <c r="H66" s="13"/>
      <c r="I66" s="13"/>
      <c r="J66" s="13"/>
    </row>
    <row r="67" spans="4:10" ht="19.5" customHeight="1">
      <c r="D67" s="13"/>
      <c r="E67" s="13"/>
      <c r="F67" s="13"/>
      <c r="G67" s="13"/>
      <c r="H67" s="13"/>
      <c r="I67" s="13"/>
      <c r="J67" s="13"/>
    </row>
    <row r="68" spans="4:10" ht="19.5" customHeight="1">
      <c r="D68" s="13"/>
      <c r="E68" s="13"/>
      <c r="F68" s="13"/>
      <c r="G68" s="13"/>
      <c r="H68" s="13"/>
      <c r="I68" s="13"/>
      <c r="J68" s="13"/>
    </row>
    <row r="69" spans="4:10" ht="12.75">
      <c r="D69" s="13"/>
      <c r="E69" s="13"/>
      <c r="F69" s="13"/>
      <c r="G69" s="13"/>
      <c r="H69" s="13"/>
      <c r="I69" s="13"/>
      <c r="J69" s="13"/>
    </row>
    <row r="70" spans="4:10" ht="12.75">
      <c r="D70" s="13"/>
      <c r="E70" s="13"/>
      <c r="F70" s="13"/>
      <c r="G70" s="13"/>
      <c r="H70" s="13"/>
      <c r="I70" s="13"/>
      <c r="J70" s="13"/>
    </row>
    <row r="71" spans="4:10" ht="12.75">
      <c r="D71" s="13"/>
      <c r="E71" s="13"/>
      <c r="F71" s="13"/>
      <c r="G71" s="13"/>
      <c r="H71" s="13"/>
      <c r="I71" s="13"/>
      <c r="J71" s="13"/>
    </row>
    <row r="72" spans="4:10" ht="12.75">
      <c r="D72" s="13"/>
      <c r="E72" s="13"/>
      <c r="F72" s="13"/>
      <c r="G72" s="13"/>
      <c r="H72" s="13"/>
      <c r="I72" s="13"/>
      <c r="J72" s="13"/>
    </row>
    <row r="73" spans="4:10" ht="12.75">
      <c r="D73" s="13"/>
      <c r="E73" s="13"/>
      <c r="F73" s="13"/>
      <c r="G73" s="13"/>
      <c r="H73" s="13"/>
      <c r="I73" s="13"/>
      <c r="J73" s="13"/>
    </row>
    <row r="74" spans="4:10" ht="12.75">
      <c r="D74" s="13"/>
      <c r="E74" s="13"/>
      <c r="F74" s="13"/>
      <c r="G74" s="13"/>
      <c r="H74" s="13"/>
      <c r="I74" s="13"/>
      <c r="J74" s="13"/>
    </row>
    <row r="75" spans="4:10" ht="12.75">
      <c r="D75" s="13"/>
      <c r="E75" s="13"/>
      <c r="F75" s="13"/>
      <c r="G75" s="13"/>
      <c r="H75" s="13"/>
      <c r="I75" s="13"/>
      <c r="J75" s="13"/>
    </row>
    <row r="76" spans="4:10" ht="12.75">
      <c r="D76" s="13"/>
      <c r="E76" s="13"/>
      <c r="F76" s="13"/>
      <c r="G76" s="13"/>
      <c r="H76" s="13"/>
      <c r="I76" s="13"/>
      <c r="J76" s="13"/>
    </row>
    <row r="77" spans="4:10" ht="12.75">
      <c r="D77" s="13"/>
      <c r="E77" s="13"/>
      <c r="F77" s="13"/>
      <c r="G77" s="13"/>
      <c r="H77" s="13"/>
      <c r="I77" s="13"/>
      <c r="J77" s="13"/>
    </row>
    <row r="78" spans="4:10" ht="12.75">
      <c r="D78" s="13"/>
      <c r="E78" s="13"/>
      <c r="F78" s="13"/>
      <c r="G78" s="13"/>
      <c r="H78" s="13"/>
      <c r="I78" s="13"/>
      <c r="J78" s="13"/>
    </row>
    <row r="79" spans="4:10" ht="12.75">
      <c r="D79" s="13"/>
      <c r="E79" s="13"/>
      <c r="F79" s="13"/>
      <c r="G79" s="13"/>
      <c r="H79" s="13"/>
      <c r="I79" s="13"/>
      <c r="J79" s="13"/>
    </row>
    <row r="80" spans="4:10" ht="12.75">
      <c r="D80" s="13"/>
      <c r="E80" s="13"/>
      <c r="F80" s="13"/>
      <c r="G80" s="13"/>
      <c r="H80" s="13"/>
      <c r="I80" s="13"/>
      <c r="J80" s="13"/>
    </row>
    <row r="81" spans="4:10" ht="12.75">
      <c r="D81" s="13"/>
      <c r="E81" s="13"/>
      <c r="F81" s="13"/>
      <c r="G81" s="13"/>
      <c r="H81" s="13"/>
      <c r="I81" s="13"/>
      <c r="J81" s="13"/>
    </row>
    <row r="82" spans="4:10" ht="12.75">
      <c r="D82" s="13"/>
      <c r="E82" s="13"/>
      <c r="F82" s="13"/>
      <c r="G82" s="13"/>
      <c r="H82" s="13"/>
      <c r="I82" s="13"/>
      <c r="J82" s="13"/>
    </row>
    <row r="83" spans="4:10" ht="12.75">
      <c r="D83" s="13"/>
      <c r="E83" s="13"/>
      <c r="F83" s="13"/>
      <c r="G83" s="13"/>
      <c r="H83" s="13"/>
      <c r="I83" s="13"/>
      <c r="J83" s="13"/>
    </row>
    <row r="84" spans="4:10" ht="12.75">
      <c r="D84" s="13"/>
      <c r="E84" s="13"/>
      <c r="F84" s="13"/>
      <c r="G84" s="13"/>
      <c r="H84" s="13"/>
      <c r="I84" s="13"/>
      <c r="J84" s="13"/>
    </row>
    <row r="85" spans="4:10" ht="12.75">
      <c r="D85" s="13"/>
      <c r="E85" s="13"/>
      <c r="F85" s="13"/>
      <c r="G85" s="13"/>
      <c r="H85" s="13"/>
      <c r="I85" s="13"/>
      <c r="J85" s="13"/>
    </row>
    <row r="86" spans="4:10" ht="12.75">
      <c r="D86" s="13"/>
      <c r="E86" s="13"/>
      <c r="F86" s="13"/>
      <c r="G86" s="13"/>
      <c r="H86" s="13"/>
      <c r="I86" s="13"/>
      <c r="J86" s="13"/>
    </row>
    <row r="87" spans="4:10" ht="12.75">
      <c r="D87" s="13"/>
      <c r="E87" s="13"/>
      <c r="F87" s="13"/>
      <c r="G87" s="13"/>
      <c r="H87" s="13"/>
      <c r="I87" s="13"/>
      <c r="J87" s="13"/>
    </row>
    <row r="88" spans="4:10" ht="12.75">
      <c r="D88" s="13"/>
      <c r="E88" s="13"/>
      <c r="F88" s="13"/>
      <c r="G88" s="13"/>
      <c r="H88" s="13"/>
      <c r="I88" s="13"/>
      <c r="J88" s="13"/>
    </row>
    <row r="89" spans="4:10" ht="12.75">
      <c r="D89" s="13"/>
      <c r="E89" s="13"/>
      <c r="F89" s="13"/>
      <c r="G89" s="13"/>
      <c r="H89" s="13"/>
      <c r="I89" s="13"/>
      <c r="J89" s="13"/>
    </row>
    <row r="90" spans="4:10" ht="12.75">
      <c r="D90" s="13"/>
      <c r="E90" s="13"/>
      <c r="F90" s="13"/>
      <c r="G90" s="13"/>
      <c r="H90" s="13"/>
      <c r="I90" s="13"/>
      <c r="J90" s="13"/>
    </row>
    <row r="91" spans="4:10" ht="12.75">
      <c r="D91" s="13"/>
      <c r="E91" s="13"/>
      <c r="F91" s="13"/>
      <c r="G91" s="13"/>
      <c r="H91" s="13"/>
      <c r="I91" s="13"/>
      <c r="J91" s="13"/>
    </row>
    <row r="92" spans="4:10" ht="12.75">
      <c r="D92" s="13"/>
      <c r="E92" s="13"/>
      <c r="F92" s="13"/>
      <c r="G92" s="13"/>
      <c r="H92" s="13"/>
      <c r="I92" s="13"/>
      <c r="J92" s="13"/>
    </row>
    <row r="93" spans="4:10" ht="12.75">
      <c r="D93" s="13"/>
      <c r="E93" s="13"/>
      <c r="F93" s="13"/>
      <c r="G93" s="13"/>
      <c r="H93" s="13"/>
      <c r="I93" s="13"/>
      <c r="J93" s="13"/>
    </row>
    <row r="94" spans="4:10" ht="12.75">
      <c r="D94" s="13"/>
      <c r="E94" s="13"/>
      <c r="F94" s="13"/>
      <c r="G94" s="13"/>
      <c r="H94" s="13"/>
      <c r="I94" s="13"/>
      <c r="J94" s="13"/>
    </row>
    <row r="95" spans="4:10" ht="12.75">
      <c r="D95" s="13"/>
      <c r="E95" s="13"/>
      <c r="F95" s="13"/>
      <c r="G95" s="13"/>
      <c r="H95" s="13"/>
      <c r="I95" s="13"/>
      <c r="J95" s="13"/>
    </row>
    <row r="96" spans="4:10" ht="12.75">
      <c r="D96" s="13"/>
      <c r="E96" s="13"/>
      <c r="F96" s="13"/>
      <c r="G96" s="13"/>
      <c r="H96" s="13"/>
      <c r="I96" s="13"/>
      <c r="J96" s="13"/>
    </row>
    <row r="97" spans="4:10" ht="12.75">
      <c r="D97" s="13"/>
      <c r="E97" s="13"/>
      <c r="F97" s="13"/>
      <c r="G97" s="13"/>
      <c r="H97" s="13"/>
      <c r="I97" s="13"/>
      <c r="J97" s="13"/>
    </row>
    <row r="98" spans="4:10" ht="12.75">
      <c r="D98" s="13"/>
      <c r="E98" s="13"/>
      <c r="F98" s="13"/>
      <c r="G98" s="13"/>
      <c r="H98" s="13"/>
      <c r="I98" s="13"/>
      <c r="J98" s="13"/>
    </row>
    <row r="99" spans="4:10" ht="12.75">
      <c r="D99" s="13"/>
      <c r="E99" s="13"/>
      <c r="F99" s="13"/>
      <c r="G99" s="13"/>
      <c r="H99" s="13"/>
      <c r="I99" s="13"/>
      <c r="J99" s="13"/>
    </row>
    <row r="100" spans="4:10" ht="12.75">
      <c r="D100" s="13"/>
      <c r="E100" s="13"/>
      <c r="F100" s="13"/>
      <c r="G100" s="13"/>
      <c r="H100" s="13"/>
      <c r="I100" s="13"/>
      <c r="J100" s="13"/>
    </row>
    <row r="101" spans="4:10" ht="12.75">
      <c r="D101" s="13"/>
      <c r="E101" s="13"/>
      <c r="F101" s="13"/>
      <c r="G101" s="13"/>
      <c r="H101" s="13"/>
      <c r="I101" s="13"/>
      <c r="J101" s="13"/>
    </row>
    <row r="102" spans="4:10" ht="12.75">
      <c r="D102" s="13"/>
      <c r="E102" s="13"/>
      <c r="F102" s="13"/>
      <c r="G102" s="13"/>
      <c r="H102" s="13"/>
      <c r="I102" s="13"/>
      <c r="J102" s="13"/>
    </row>
    <row r="103" spans="4:10" ht="12.75">
      <c r="D103" s="13"/>
      <c r="E103" s="13"/>
      <c r="F103" s="13"/>
      <c r="G103" s="13"/>
      <c r="H103" s="13"/>
      <c r="I103" s="13"/>
      <c r="J103" s="13"/>
    </row>
    <row r="104" spans="4:10" ht="12.75">
      <c r="D104" s="13"/>
      <c r="E104" s="13"/>
      <c r="F104" s="13"/>
      <c r="G104" s="13"/>
      <c r="H104" s="13"/>
      <c r="I104" s="13"/>
      <c r="J104" s="13"/>
    </row>
    <row r="105" spans="4:10" ht="12.75">
      <c r="D105" s="13"/>
      <c r="E105" s="13"/>
      <c r="F105" s="13"/>
      <c r="G105" s="13"/>
      <c r="H105" s="13"/>
      <c r="I105" s="13"/>
      <c r="J105" s="13"/>
    </row>
    <row r="106" spans="4:10" ht="12.75">
      <c r="D106" s="13"/>
      <c r="E106" s="13"/>
      <c r="F106" s="13"/>
      <c r="G106" s="13"/>
      <c r="H106" s="13"/>
      <c r="I106" s="13"/>
      <c r="J106" s="13"/>
    </row>
    <row r="107" spans="4:10" ht="12.75">
      <c r="D107" s="13"/>
      <c r="E107" s="13"/>
      <c r="F107" s="13"/>
      <c r="G107" s="13"/>
      <c r="H107" s="13"/>
      <c r="I107" s="13"/>
      <c r="J107" s="13"/>
    </row>
    <row r="108" spans="4:10" ht="12.75">
      <c r="D108" s="13"/>
      <c r="E108" s="13"/>
      <c r="F108" s="13"/>
      <c r="G108" s="13"/>
      <c r="H108" s="13"/>
      <c r="I108" s="13"/>
      <c r="J108" s="13"/>
    </row>
    <row r="109" spans="4:10" ht="12.75">
      <c r="D109" s="13"/>
      <c r="E109" s="13"/>
      <c r="F109" s="13"/>
      <c r="G109" s="13"/>
      <c r="H109" s="13"/>
      <c r="I109" s="13"/>
      <c r="J109" s="13"/>
    </row>
    <row r="110" spans="4:10" ht="12.75">
      <c r="D110" s="13"/>
      <c r="E110" s="13"/>
      <c r="F110" s="13"/>
      <c r="G110" s="13"/>
      <c r="H110" s="13"/>
      <c r="I110" s="13"/>
      <c r="J110" s="13"/>
    </row>
    <row r="111" spans="4:10" ht="12.75">
      <c r="D111" s="13"/>
      <c r="E111" s="13"/>
      <c r="F111" s="13"/>
      <c r="G111" s="13"/>
      <c r="H111" s="13"/>
      <c r="I111" s="13"/>
      <c r="J111" s="13"/>
    </row>
    <row r="112" spans="4:10" ht="12.75">
      <c r="D112" s="13"/>
      <c r="E112" s="13"/>
      <c r="F112" s="13"/>
      <c r="G112" s="13"/>
      <c r="H112" s="13"/>
      <c r="I112" s="13"/>
      <c r="J112" s="13"/>
    </row>
    <row r="113" spans="4:10" ht="12.75">
      <c r="D113" s="13"/>
      <c r="E113" s="13"/>
      <c r="F113" s="13"/>
      <c r="G113" s="13"/>
      <c r="H113" s="13"/>
      <c r="I113" s="13"/>
      <c r="J113" s="13"/>
    </row>
    <row r="114" spans="4:10" ht="12.75">
      <c r="D114" s="13"/>
      <c r="E114" s="13"/>
      <c r="F114" s="13"/>
      <c r="G114" s="13"/>
      <c r="H114" s="13"/>
      <c r="I114" s="13"/>
      <c r="J114" s="13"/>
    </row>
    <row r="115" spans="4:10" ht="12.75">
      <c r="D115" s="13"/>
      <c r="E115" s="13"/>
      <c r="F115" s="13"/>
      <c r="G115" s="13"/>
      <c r="H115" s="13"/>
      <c r="I115" s="13"/>
      <c r="J115" s="13"/>
    </row>
    <row r="116" spans="4:10" ht="12.75">
      <c r="D116" s="13"/>
      <c r="E116" s="13"/>
      <c r="F116" s="13"/>
      <c r="G116" s="13"/>
      <c r="H116" s="13"/>
      <c r="I116" s="13"/>
      <c r="J116" s="13"/>
    </row>
    <row r="117" spans="4:10" ht="12.75">
      <c r="D117" s="13"/>
      <c r="E117" s="13"/>
      <c r="F117" s="13"/>
      <c r="G117" s="13"/>
      <c r="H117" s="13"/>
      <c r="I117" s="13"/>
      <c r="J117" s="13"/>
    </row>
    <row r="118" spans="4:10" ht="12.75">
      <c r="D118" s="13"/>
      <c r="E118" s="13"/>
      <c r="F118" s="13"/>
      <c r="G118" s="13"/>
      <c r="H118" s="13"/>
      <c r="I118" s="13"/>
      <c r="J118" s="13"/>
    </row>
    <row r="119" spans="4:10" ht="12.75">
      <c r="D119" s="13"/>
      <c r="E119" s="13"/>
      <c r="F119" s="13"/>
      <c r="G119" s="13"/>
      <c r="H119" s="13"/>
      <c r="I119" s="13"/>
      <c r="J119" s="13"/>
    </row>
    <row r="120" spans="4:10" ht="12.75">
      <c r="D120" s="13"/>
      <c r="E120" s="13"/>
      <c r="F120" s="13"/>
      <c r="G120" s="13"/>
      <c r="H120" s="13"/>
      <c r="I120" s="13"/>
      <c r="J120" s="13"/>
    </row>
    <row r="121" spans="4:10" ht="12.75">
      <c r="D121" s="13"/>
      <c r="E121" s="13"/>
      <c r="F121" s="13"/>
      <c r="G121" s="13"/>
      <c r="H121" s="13"/>
      <c r="I121" s="13"/>
      <c r="J121" s="13"/>
    </row>
    <row r="122" spans="4:10" ht="12.75">
      <c r="D122" s="13"/>
      <c r="E122" s="13"/>
      <c r="F122" s="13"/>
      <c r="G122" s="13"/>
      <c r="H122" s="13"/>
      <c r="I122" s="13"/>
      <c r="J122" s="13"/>
    </row>
    <row r="123" spans="4:10" ht="12.75">
      <c r="D123" s="13"/>
      <c r="E123" s="13"/>
      <c r="F123" s="13"/>
      <c r="G123" s="13"/>
      <c r="H123" s="13"/>
      <c r="I123" s="13"/>
      <c r="J123" s="13"/>
    </row>
    <row r="124" spans="4:10" ht="12.75">
      <c r="D124" s="13"/>
      <c r="E124" s="13"/>
      <c r="F124" s="13"/>
      <c r="G124" s="13"/>
      <c r="H124" s="13"/>
      <c r="I124" s="13"/>
      <c r="J124" s="13"/>
    </row>
    <row r="125" spans="4:10" ht="12.75">
      <c r="D125" s="13"/>
      <c r="E125" s="13"/>
      <c r="F125" s="13"/>
      <c r="G125" s="13"/>
      <c r="H125" s="13"/>
      <c r="I125" s="13"/>
      <c r="J125" s="13"/>
    </row>
    <row r="126" spans="4:10" ht="12.75">
      <c r="D126" s="13"/>
      <c r="E126" s="13"/>
      <c r="F126" s="13"/>
      <c r="G126" s="13"/>
      <c r="H126" s="13"/>
      <c r="I126" s="13"/>
      <c r="J126" s="13"/>
    </row>
    <row r="127" spans="4:10" ht="12.75">
      <c r="D127" s="13"/>
      <c r="E127" s="13"/>
      <c r="F127" s="13"/>
      <c r="G127" s="13"/>
      <c r="H127" s="13"/>
      <c r="I127" s="13"/>
      <c r="J127" s="13"/>
    </row>
    <row r="128" spans="4:10" ht="12.75">
      <c r="D128" s="13"/>
      <c r="E128" s="13"/>
      <c r="F128" s="13"/>
      <c r="G128" s="13"/>
      <c r="H128" s="13"/>
      <c r="I128" s="13"/>
      <c r="J128" s="13"/>
    </row>
    <row r="129" spans="4:10" ht="12.75">
      <c r="D129" s="13"/>
      <c r="E129" s="13"/>
      <c r="F129" s="13"/>
      <c r="G129" s="13"/>
      <c r="H129" s="13"/>
      <c r="I129" s="13"/>
      <c r="J129" s="13"/>
    </row>
    <row r="130" spans="4:10" ht="12.75">
      <c r="D130" s="13"/>
      <c r="E130" s="13"/>
      <c r="F130" s="13"/>
      <c r="G130" s="13"/>
      <c r="H130" s="13"/>
      <c r="I130" s="13"/>
      <c r="J130" s="13"/>
    </row>
    <row r="131" spans="4:10" ht="12.75">
      <c r="D131" s="13"/>
      <c r="E131" s="13"/>
      <c r="F131" s="13"/>
      <c r="G131" s="13"/>
      <c r="H131" s="13"/>
      <c r="I131" s="13"/>
      <c r="J131" s="13"/>
    </row>
    <row r="132" spans="4:10" ht="12.75">
      <c r="D132" s="13"/>
      <c r="E132" s="13"/>
      <c r="F132" s="13"/>
      <c r="G132" s="13"/>
      <c r="H132" s="13"/>
      <c r="I132" s="13"/>
      <c r="J132" s="13"/>
    </row>
    <row r="133" spans="4:10" ht="12.75">
      <c r="D133" s="13"/>
      <c r="E133" s="13"/>
      <c r="F133" s="13"/>
      <c r="G133" s="13"/>
      <c r="H133" s="13"/>
      <c r="I133" s="13"/>
      <c r="J133" s="13"/>
    </row>
    <row r="134" spans="4:10" ht="12.75">
      <c r="D134" s="13"/>
      <c r="E134" s="13"/>
      <c r="F134" s="13"/>
      <c r="G134" s="13"/>
      <c r="H134" s="13"/>
      <c r="I134" s="13"/>
      <c r="J134" s="13"/>
    </row>
    <row r="135" spans="4:10" ht="12.75">
      <c r="D135" s="13"/>
      <c r="E135" s="13"/>
      <c r="F135" s="13"/>
      <c r="G135" s="13"/>
      <c r="H135" s="13"/>
      <c r="I135" s="13"/>
      <c r="J135" s="13"/>
    </row>
    <row r="136" spans="4:10" ht="12.75">
      <c r="D136" s="13"/>
      <c r="E136" s="13"/>
      <c r="F136" s="13"/>
      <c r="G136" s="13"/>
      <c r="H136" s="13"/>
      <c r="I136" s="13"/>
      <c r="J136" s="13"/>
    </row>
    <row r="137" spans="4:10" ht="12.75">
      <c r="D137" s="13"/>
      <c r="E137" s="13"/>
      <c r="F137" s="13"/>
      <c r="G137" s="13"/>
      <c r="H137" s="13"/>
      <c r="I137" s="13"/>
      <c r="J137" s="13"/>
    </row>
    <row r="138" spans="4:10" ht="12.75">
      <c r="D138" s="13"/>
      <c r="E138" s="13"/>
      <c r="F138" s="13"/>
      <c r="G138" s="13"/>
      <c r="H138" s="13"/>
      <c r="I138" s="13"/>
      <c r="J138" s="13"/>
    </row>
    <row r="139" spans="4:10" ht="12.75">
      <c r="D139" s="13"/>
      <c r="E139" s="13"/>
      <c r="F139" s="13"/>
      <c r="G139" s="13"/>
      <c r="H139" s="13"/>
      <c r="I139" s="13"/>
      <c r="J139" s="13"/>
    </row>
    <row r="140" spans="4:10" ht="12.75">
      <c r="D140" s="13"/>
      <c r="E140" s="13"/>
      <c r="F140" s="13"/>
      <c r="G140" s="13"/>
      <c r="H140" s="13"/>
      <c r="I140" s="13"/>
      <c r="J140" s="13"/>
    </row>
    <row r="141" spans="4:10" ht="12.75">
      <c r="D141" s="13"/>
      <c r="E141" s="13"/>
      <c r="F141" s="13"/>
      <c r="G141" s="13"/>
      <c r="H141" s="13"/>
      <c r="I141" s="13"/>
      <c r="J141" s="13"/>
    </row>
    <row r="142" spans="4:10" ht="12.75">
      <c r="D142" s="13"/>
      <c r="E142" s="13"/>
      <c r="F142" s="13"/>
      <c r="G142" s="13"/>
      <c r="H142" s="13"/>
      <c r="I142" s="13"/>
      <c r="J142" s="13"/>
    </row>
    <row r="143" spans="4:10" ht="12.75">
      <c r="D143" s="13"/>
      <c r="E143" s="13"/>
      <c r="F143" s="13"/>
      <c r="G143" s="13"/>
      <c r="H143" s="13"/>
      <c r="I143" s="13"/>
      <c r="J143" s="13"/>
    </row>
    <row r="144" spans="4:10" ht="12.75">
      <c r="D144" s="13"/>
      <c r="E144" s="13"/>
      <c r="F144" s="13"/>
      <c r="G144" s="13"/>
      <c r="H144" s="13"/>
      <c r="I144" s="13"/>
      <c r="J144" s="13"/>
    </row>
    <row r="145" spans="4:10" ht="12.75">
      <c r="D145" s="13"/>
      <c r="E145" s="13"/>
      <c r="F145" s="13"/>
      <c r="G145" s="13"/>
      <c r="H145" s="13"/>
      <c r="I145" s="13"/>
      <c r="J145" s="13"/>
    </row>
    <row r="146" spans="4:10" ht="12.75">
      <c r="D146" s="13"/>
      <c r="E146" s="13"/>
      <c r="F146" s="13"/>
      <c r="G146" s="13"/>
      <c r="H146" s="13"/>
      <c r="I146" s="13"/>
      <c r="J146" s="13"/>
    </row>
    <row r="147" spans="4:10" ht="12.75">
      <c r="D147" s="13"/>
      <c r="E147" s="13"/>
      <c r="F147" s="13"/>
      <c r="G147" s="13"/>
      <c r="H147" s="13"/>
      <c r="I147" s="13"/>
      <c r="J147" s="13"/>
    </row>
    <row r="148" spans="4:10" ht="12.75">
      <c r="D148" s="13"/>
      <c r="E148" s="13"/>
      <c r="F148" s="13"/>
      <c r="G148" s="13"/>
      <c r="H148" s="13"/>
      <c r="I148" s="13"/>
      <c r="J148" s="13"/>
    </row>
    <row r="149" spans="4:10" ht="12.75">
      <c r="D149" s="13"/>
      <c r="E149" s="13"/>
      <c r="F149" s="13"/>
      <c r="G149" s="13"/>
      <c r="H149" s="13"/>
      <c r="I149" s="13"/>
      <c r="J149" s="13"/>
    </row>
    <row r="150" spans="4:10" ht="12.75">
      <c r="D150" s="13"/>
      <c r="E150" s="13"/>
      <c r="F150" s="13"/>
      <c r="G150" s="13"/>
      <c r="H150" s="13"/>
      <c r="I150" s="13"/>
      <c r="J150" s="13"/>
    </row>
    <row r="151" spans="4:10" ht="12.75">
      <c r="D151" s="13"/>
      <c r="E151" s="13"/>
      <c r="F151" s="13"/>
      <c r="G151" s="13"/>
      <c r="H151" s="13"/>
      <c r="I151" s="13"/>
      <c r="J151" s="13"/>
    </row>
    <row r="152" spans="4:10" ht="12.75">
      <c r="D152" s="13"/>
      <c r="E152" s="13"/>
      <c r="F152" s="13"/>
      <c r="G152" s="13"/>
      <c r="H152" s="13"/>
      <c r="I152" s="13"/>
      <c r="J152" s="13"/>
    </row>
    <row r="153" spans="4:10" ht="12.75">
      <c r="D153" s="13"/>
      <c r="E153" s="13"/>
      <c r="F153" s="13"/>
      <c r="G153" s="13"/>
      <c r="H153" s="13"/>
      <c r="I153" s="13"/>
      <c r="J153" s="13"/>
    </row>
    <row r="154" spans="4:10" ht="12.75">
      <c r="D154" s="13"/>
      <c r="E154" s="13"/>
      <c r="F154" s="13"/>
      <c r="G154" s="13"/>
      <c r="H154" s="13"/>
      <c r="I154" s="13"/>
      <c r="J154" s="13"/>
    </row>
    <row r="155" spans="4:10" ht="12.75">
      <c r="D155" s="13"/>
      <c r="E155" s="13"/>
      <c r="F155" s="13"/>
      <c r="G155" s="13"/>
      <c r="H155" s="13"/>
      <c r="I155" s="13"/>
      <c r="J155" s="13"/>
    </row>
    <row r="156" spans="4:10" ht="12.75">
      <c r="D156" s="13"/>
      <c r="E156" s="13"/>
      <c r="F156" s="13"/>
      <c r="G156" s="13"/>
      <c r="H156" s="13"/>
      <c r="I156" s="13"/>
      <c r="J156" s="13"/>
    </row>
    <row r="157" spans="4:10" ht="12.75">
      <c r="D157" s="13"/>
      <c r="E157" s="13"/>
      <c r="F157" s="13"/>
      <c r="G157" s="13"/>
      <c r="H157" s="13"/>
      <c r="I157" s="13"/>
      <c r="J157" s="13"/>
    </row>
    <row r="158" spans="4:10" ht="12.75">
      <c r="D158" s="13"/>
      <c r="E158" s="13"/>
      <c r="F158" s="13"/>
      <c r="G158" s="13"/>
      <c r="H158" s="13"/>
      <c r="I158" s="13"/>
      <c r="J158" s="13"/>
    </row>
    <row r="159" spans="4:10" ht="12.75">
      <c r="D159" s="13"/>
      <c r="E159" s="13"/>
      <c r="F159" s="13"/>
      <c r="G159" s="13"/>
      <c r="H159" s="13"/>
      <c r="I159" s="13"/>
      <c r="J159" s="13"/>
    </row>
    <row r="160" spans="4:10" ht="12.75">
      <c r="D160" s="13"/>
      <c r="E160" s="13"/>
      <c r="F160" s="13"/>
      <c r="G160" s="13"/>
      <c r="H160" s="13"/>
      <c r="I160" s="13"/>
      <c r="J160" s="13"/>
    </row>
    <row r="161" spans="4:10" ht="12.75">
      <c r="D161" s="13"/>
      <c r="E161" s="13"/>
      <c r="F161" s="13"/>
      <c r="G161" s="13"/>
      <c r="H161" s="13"/>
      <c r="I161" s="13"/>
      <c r="J161" s="13"/>
    </row>
    <row r="162" spans="4:10" ht="12.75">
      <c r="D162" s="13"/>
      <c r="E162" s="13"/>
      <c r="F162" s="13"/>
      <c r="G162" s="13"/>
      <c r="H162" s="13"/>
      <c r="I162" s="13"/>
      <c r="J162" s="13"/>
    </row>
    <row r="163" spans="4:10" ht="12.75">
      <c r="D163" s="13"/>
      <c r="E163" s="13"/>
      <c r="F163" s="13"/>
      <c r="G163" s="13"/>
      <c r="H163" s="13"/>
      <c r="I163" s="13"/>
      <c r="J163" s="13"/>
    </row>
    <row r="164" spans="4:10" ht="12.75">
      <c r="D164" s="13"/>
      <c r="E164" s="13"/>
      <c r="F164" s="13"/>
      <c r="G164" s="13"/>
      <c r="H164" s="13"/>
      <c r="I164" s="13"/>
      <c r="J164" s="13"/>
    </row>
    <row r="165" spans="4:10" ht="12.75">
      <c r="D165" s="13"/>
      <c r="E165" s="13"/>
      <c r="F165" s="13"/>
      <c r="G165" s="13"/>
      <c r="H165" s="13"/>
      <c r="I165" s="13"/>
      <c r="J165" s="13"/>
    </row>
    <row r="166" spans="4:10" ht="12.75">
      <c r="D166" s="13"/>
      <c r="E166" s="13"/>
      <c r="F166" s="13"/>
      <c r="G166" s="13"/>
      <c r="H166" s="13"/>
      <c r="I166" s="13"/>
      <c r="J166" s="13"/>
    </row>
    <row r="167" spans="4:10" ht="12.75">
      <c r="D167" s="13"/>
      <c r="E167" s="13"/>
      <c r="F167" s="13"/>
      <c r="G167" s="13"/>
      <c r="H167" s="13"/>
      <c r="I167" s="13"/>
      <c r="J167" s="13"/>
    </row>
    <row r="168" spans="4:10" ht="12.75">
      <c r="D168" s="13"/>
      <c r="E168" s="13"/>
      <c r="F168" s="13"/>
      <c r="G168" s="13"/>
      <c r="H168" s="13"/>
      <c r="I168" s="13"/>
      <c r="J168" s="13"/>
    </row>
    <row r="169" spans="4:10" ht="12.75">
      <c r="D169" s="13"/>
      <c r="E169" s="13"/>
      <c r="F169" s="13"/>
      <c r="G169" s="13"/>
      <c r="H169" s="13"/>
      <c r="I169" s="13"/>
      <c r="J169" s="13"/>
    </row>
    <row r="170" spans="4:10" ht="12.75">
      <c r="D170" s="13"/>
      <c r="E170" s="13"/>
      <c r="F170" s="13"/>
      <c r="G170" s="13"/>
      <c r="H170" s="13"/>
      <c r="I170" s="13"/>
      <c r="J170" s="13"/>
    </row>
    <row r="171" spans="4:10" ht="12.75">
      <c r="D171" s="13"/>
      <c r="E171" s="13"/>
      <c r="F171" s="13"/>
      <c r="G171" s="13"/>
      <c r="H171" s="13"/>
      <c r="I171" s="13"/>
      <c r="J171" s="13"/>
    </row>
    <row r="172" spans="4:10" ht="12.75">
      <c r="D172" s="13"/>
      <c r="E172" s="13"/>
      <c r="F172" s="13"/>
      <c r="G172" s="13"/>
      <c r="H172" s="13"/>
      <c r="I172" s="13"/>
      <c r="J172" s="13"/>
    </row>
    <row r="173" spans="4:10" ht="12.75">
      <c r="D173" s="13"/>
      <c r="E173" s="13"/>
      <c r="F173" s="13"/>
      <c r="G173" s="13"/>
      <c r="H173" s="13"/>
      <c r="I173" s="13"/>
      <c r="J173" s="13"/>
    </row>
    <row r="174" spans="4:10" ht="12.75">
      <c r="D174" s="13"/>
      <c r="E174" s="13"/>
      <c r="F174" s="13"/>
      <c r="G174" s="13"/>
      <c r="H174" s="13"/>
      <c r="I174" s="13"/>
      <c r="J174" s="13"/>
    </row>
    <row r="175" spans="4:10" ht="12.75">
      <c r="D175" s="13"/>
      <c r="E175" s="13"/>
      <c r="F175" s="13"/>
      <c r="G175" s="13"/>
      <c r="H175" s="13"/>
      <c r="I175" s="13"/>
      <c r="J175" s="13"/>
    </row>
    <row r="176" spans="4:10" ht="12.75">
      <c r="D176" s="13"/>
      <c r="E176" s="13"/>
      <c r="F176" s="13"/>
      <c r="G176" s="13"/>
      <c r="H176" s="13"/>
      <c r="I176" s="13"/>
      <c r="J176" s="13"/>
    </row>
    <row r="177" spans="4:10" ht="12.75">
      <c r="D177" s="13"/>
      <c r="E177" s="13"/>
      <c r="F177" s="13"/>
      <c r="G177" s="13"/>
      <c r="H177" s="13"/>
      <c r="I177" s="13"/>
      <c r="J177" s="13"/>
    </row>
    <row r="178" spans="4:10" ht="12.75">
      <c r="D178" s="13"/>
      <c r="E178" s="13"/>
      <c r="F178" s="13"/>
      <c r="G178" s="13"/>
      <c r="H178" s="13"/>
      <c r="I178" s="13"/>
      <c r="J178" s="13"/>
    </row>
    <row r="179" spans="4:10" ht="12.75">
      <c r="D179" s="13"/>
      <c r="E179" s="13"/>
      <c r="F179" s="13"/>
      <c r="G179" s="13"/>
      <c r="H179" s="13"/>
      <c r="I179" s="13"/>
      <c r="J179" s="13"/>
    </row>
    <row r="180" spans="4:10" ht="12.75">
      <c r="D180" s="13"/>
      <c r="E180" s="13"/>
      <c r="F180" s="13"/>
      <c r="G180" s="13"/>
      <c r="H180" s="13"/>
      <c r="I180" s="13"/>
      <c r="J180" s="13"/>
    </row>
    <row r="181" spans="4:10" ht="12.75">
      <c r="D181" s="13"/>
      <c r="E181" s="13"/>
      <c r="F181" s="13"/>
      <c r="G181" s="13"/>
      <c r="H181" s="13"/>
      <c r="I181" s="13"/>
      <c r="J181" s="13"/>
    </row>
    <row r="182" spans="4:10" ht="12.75">
      <c r="D182" s="13"/>
      <c r="E182" s="13"/>
      <c r="F182" s="13"/>
      <c r="G182" s="13"/>
      <c r="H182" s="13"/>
      <c r="I182" s="13"/>
      <c r="J182" s="13"/>
    </row>
    <row r="183" spans="4:10" ht="12.75">
      <c r="D183" s="13"/>
      <c r="E183" s="13"/>
      <c r="F183" s="13"/>
      <c r="G183" s="13"/>
      <c r="H183" s="13"/>
      <c r="I183" s="13"/>
      <c r="J183" s="13"/>
    </row>
    <row r="184" spans="4:10" ht="12.75">
      <c r="D184" s="13"/>
      <c r="E184" s="13"/>
      <c r="F184" s="13"/>
      <c r="G184" s="13"/>
      <c r="H184" s="13"/>
      <c r="I184" s="13"/>
      <c r="J184" s="13"/>
    </row>
    <row r="185" spans="4:10" ht="12.75">
      <c r="D185" s="13"/>
      <c r="E185" s="13"/>
      <c r="F185" s="13"/>
      <c r="G185" s="13"/>
      <c r="H185" s="13"/>
      <c r="I185" s="13"/>
      <c r="J185" s="13"/>
    </row>
    <row r="186" spans="4:10" ht="12.75">
      <c r="D186" s="13"/>
      <c r="E186" s="13"/>
      <c r="F186" s="13"/>
      <c r="G186" s="13"/>
      <c r="H186" s="13"/>
      <c r="I186" s="13"/>
      <c r="J186" s="13"/>
    </row>
    <row r="187" spans="4:10" ht="12.75">
      <c r="D187" s="13"/>
      <c r="E187" s="13"/>
      <c r="F187" s="13"/>
      <c r="G187" s="13"/>
      <c r="H187" s="13"/>
      <c r="I187" s="13"/>
      <c r="J187" s="13"/>
    </row>
    <row r="188" spans="4:10" ht="12.75">
      <c r="D188" s="13"/>
      <c r="E188" s="13"/>
      <c r="F188" s="13"/>
      <c r="G188" s="13"/>
      <c r="H188" s="13"/>
      <c r="I188" s="13"/>
      <c r="J188" s="13"/>
    </row>
    <row r="189" spans="4:10" ht="12.75">
      <c r="D189" s="13"/>
      <c r="E189" s="13"/>
      <c r="F189" s="13"/>
      <c r="G189" s="13"/>
      <c r="H189" s="13"/>
      <c r="I189" s="13"/>
      <c r="J189" s="13"/>
    </row>
    <row r="190" spans="4:10" ht="12.75">
      <c r="D190" s="13"/>
      <c r="E190" s="13"/>
      <c r="F190" s="13"/>
      <c r="G190" s="13"/>
      <c r="H190" s="13"/>
      <c r="I190" s="13"/>
      <c r="J190" s="13"/>
    </row>
    <row r="191" spans="4:10" ht="12.75">
      <c r="D191" s="13"/>
      <c r="E191" s="13"/>
      <c r="F191" s="13"/>
      <c r="G191" s="13"/>
      <c r="H191" s="13"/>
      <c r="I191" s="13"/>
      <c r="J191" s="13"/>
    </row>
    <row r="192" spans="4:10" ht="12.75">
      <c r="D192" s="13"/>
      <c r="E192" s="13"/>
      <c r="F192" s="13"/>
      <c r="G192" s="13"/>
      <c r="H192" s="13"/>
      <c r="I192" s="13"/>
      <c r="J192" s="13"/>
    </row>
    <row r="193" spans="4:10" ht="12.75">
      <c r="D193" s="13"/>
      <c r="E193" s="13"/>
      <c r="F193" s="13"/>
      <c r="G193" s="13"/>
      <c r="H193" s="13"/>
      <c r="I193" s="13"/>
      <c r="J193" s="13"/>
    </row>
    <row r="194" spans="4:10" ht="12.75">
      <c r="D194" s="13"/>
      <c r="E194" s="13"/>
      <c r="F194" s="13"/>
      <c r="G194" s="13"/>
      <c r="H194" s="13"/>
      <c r="I194" s="13"/>
      <c r="J194" s="13"/>
    </row>
    <row r="195" spans="4:10" ht="12.75">
      <c r="D195" s="13"/>
      <c r="E195" s="13"/>
      <c r="F195" s="13"/>
      <c r="G195" s="13"/>
      <c r="H195" s="13"/>
      <c r="I195" s="13"/>
      <c r="J195" s="13"/>
    </row>
    <row r="196" spans="4:10" ht="12.75">
      <c r="D196" s="13"/>
      <c r="E196" s="13"/>
      <c r="F196" s="13"/>
      <c r="G196" s="13"/>
      <c r="H196" s="13"/>
      <c r="I196" s="13"/>
      <c r="J196" s="13"/>
    </row>
    <row r="197" spans="4:10" ht="12.75">
      <c r="D197" s="13"/>
      <c r="E197" s="13"/>
      <c r="F197" s="13"/>
      <c r="G197" s="13"/>
      <c r="H197" s="13"/>
      <c r="I197" s="13"/>
      <c r="J197" s="13"/>
    </row>
    <row r="198" spans="4:10" ht="12.75">
      <c r="D198" s="13"/>
      <c r="E198" s="13"/>
      <c r="F198" s="13"/>
      <c r="G198" s="13"/>
      <c r="H198" s="13"/>
      <c r="I198" s="13"/>
      <c r="J198" s="13"/>
    </row>
    <row r="199" spans="4:10" ht="12.75">
      <c r="D199" s="13"/>
      <c r="E199" s="13"/>
      <c r="F199" s="13"/>
      <c r="G199" s="13"/>
      <c r="H199" s="13"/>
      <c r="I199" s="13"/>
      <c r="J199" s="13"/>
    </row>
    <row r="200" spans="4:10" ht="12.75">
      <c r="D200" s="13"/>
      <c r="E200" s="13"/>
      <c r="F200" s="13"/>
      <c r="G200" s="13"/>
      <c r="H200" s="13"/>
      <c r="I200" s="13"/>
      <c r="J200" s="13"/>
    </row>
    <row r="201" spans="4:10" ht="12.75">
      <c r="D201" s="13"/>
      <c r="E201" s="13"/>
      <c r="F201" s="13"/>
      <c r="G201" s="13"/>
      <c r="H201" s="13"/>
      <c r="I201" s="13"/>
      <c r="J201" s="13"/>
    </row>
    <row r="202" spans="4:10" ht="12.75">
      <c r="D202" s="13"/>
      <c r="E202" s="13"/>
      <c r="F202" s="13"/>
      <c r="G202" s="13"/>
      <c r="H202" s="13"/>
      <c r="I202" s="13"/>
      <c r="J202" s="13"/>
    </row>
    <row r="203" spans="4:10" ht="12.75">
      <c r="D203" s="13"/>
      <c r="E203" s="13"/>
      <c r="F203" s="13"/>
      <c r="G203" s="13"/>
      <c r="H203" s="13"/>
      <c r="I203" s="13"/>
      <c r="J203" s="13"/>
    </row>
    <row r="204" spans="4:10" ht="12.75">
      <c r="D204" s="13"/>
      <c r="E204" s="13"/>
      <c r="F204" s="13"/>
      <c r="G204" s="13"/>
      <c r="H204" s="13"/>
      <c r="I204" s="13"/>
      <c r="J204" s="13"/>
    </row>
    <row r="205" spans="4:10" ht="12.75">
      <c r="D205" s="13"/>
      <c r="E205" s="13"/>
      <c r="F205" s="13"/>
      <c r="G205" s="13"/>
      <c r="H205" s="13"/>
      <c r="I205" s="13"/>
      <c r="J205" s="13"/>
    </row>
    <row r="206" spans="4:10" ht="12.75">
      <c r="D206" s="13"/>
      <c r="E206" s="13"/>
      <c r="F206" s="13"/>
      <c r="G206" s="13"/>
      <c r="H206" s="13"/>
      <c r="I206" s="13"/>
      <c r="J206" s="13"/>
    </row>
    <row r="207" spans="4:10" ht="12.75">
      <c r="D207" s="13"/>
      <c r="E207" s="13"/>
      <c r="F207" s="13"/>
      <c r="G207" s="13"/>
      <c r="H207" s="13"/>
      <c r="I207" s="13"/>
      <c r="J207" s="13"/>
    </row>
    <row r="208" spans="4:10" ht="12.75">
      <c r="D208" s="13"/>
      <c r="E208" s="13"/>
      <c r="F208" s="13"/>
      <c r="G208" s="13"/>
      <c r="H208" s="13"/>
      <c r="I208" s="13"/>
      <c r="J208" s="13"/>
    </row>
    <row r="209" spans="4:10" ht="12.75">
      <c r="D209" s="13"/>
      <c r="E209" s="13"/>
      <c r="F209" s="13"/>
      <c r="G209" s="13"/>
      <c r="H209" s="13"/>
      <c r="I209" s="13"/>
      <c r="J209" s="13"/>
    </row>
    <row r="210" spans="4:10" ht="12.75">
      <c r="D210" s="13"/>
      <c r="E210" s="13"/>
      <c r="F210" s="13"/>
      <c r="G210" s="13"/>
      <c r="H210" s="13"/>
      <c r="I210" s="13"/>
      <c r="J210" s="13"/>
    </row>
    <row r="211" spans="4:10" ht="12.75">
      <c r="D211" s="13"/>
      <c r="E211" s="13"/>
      <c r="F211" s="13"/>
      <c r="G211" s="13"/>
      <c r="H211" s="13"/>
      <c r="I211" s="13"/>
      <c r="J211" s="13"/>
    </row>
    <row r="212" spans="4:10" ht="12.75">
      <c r="D212" s="13"/>
      <c r="E212" s="13"/>
      <c r="F212" s="13"/>
      <c r="G212" s="13"/>
      <c r="H212" s="13"/>
      <c r="I212" s="13"/>
      <c r="J212" s="13"/>
    </row>
    <row r="213" spans="4:10" ht="12.75">
      <c r="D213" s="13"/>
      <c r="E213" s="13"/>
      <c r="F213" s="13"/>
      <c r="G213" s="13"/>
      <c r="H213" s="13"/>
      <c r="I213" s="13"/>
      <c r="J213" s="13"/>
    </row>
    <row r="214" spans="4:10" ht="12.75">
      <c r="D214" s="13"/>
      <c r="E214" s="13"/>
      <c r="F214" s="13"/>
      <c r="G214" s="13"/>
      <c r="H214" s="13"/>
      <c r="I214" s="13"/>
      <c r="J214" s="13"/>
    </row>
    <row r="215" spans="4:10" ht="12.75">
      <c r="D215" s="13"/>
      <c r="E215" s="13"/>
      <c r="F215" s="13"/>
      <c r="G215" s="13"/>
      <c r="H215" s="13"/>
      <c r="I215" s="13"/>
      <c r="J215" s="13"/>
    </row>
    <row r="216" spans="4:10" ht="12.75">
      <c r="D216" s="13"/>
      <c r="E216" s="13"/>
      <c r="F216" s="13"/>
      <c r="G216" s="13"/>
      <c r="H216" s="13"/>
      <c r="I216" s="13"/>
      <c r="J216" s="13"/>
    </row>
    <row r="217" spans="4:10" ht="12.75">
      <c r="D217" s="13"/>
      <c r="E217" s="13"/>
      <c r="F217" s="13"/>
      <c r="G217" s="13"/>
      <c r="H217" s="13"/>
      <c r="I217" s="13"/>
      <c r="J217" s="13"/>
    </row>
    <row r="218" spans="4:10" ht="12.75">
      <c r="D218" s="13"/>
      <c r="E218" s="13"/>
      <c r="F218" s="13"/>
      <c r="G218" s="13"/>
      <c r="H218" s="13"/>
      <c r="I218" s="13"/>
      <c r="J218" s="13"/>
    </row>
    <row r="219" spans="4:10" ht="12.75">
      <c r="D219" s="13"/>
      <c r="E219" s="13"/>
      <c r="F219" s="13"/>
      <c r="G219" s="13"/>
      <c r="H219" s="13"/>
      <c r="I219" s="13"/>
      <c r="J219" s="13"/>
    </row>
    <row r="220" spans="4:10" ht="12.75">
      <c r="D220" s="13"/>
      <c r="E220" s="13"/>
      <c r="F220" s="13"/>
      <c r="G220" s="13"/>
      <c r="H220" s="13"/>
      <c r="I220" s="13"/>
      <c r="J220" s="13"/>
    </row>
    <row r="221" spans="4:10" ht="12.75">
      <c r="D221" s="13"/>
      <c r="E221" s="13"/>
      <c r="F221" s="13"/>
      <c r="G221" s="13"/>
      <c r="H221" s="13"/>
      <c r="I221" s="13"/>
      <c r="J221" s="13"/>
    </row>
    <row r="222" spans="4:10" ht="12.75">
      <c r="D222" s="13"/>
      <c r="E222" s="13"/>
      <c r="F222" s="13"/>
      <c r="G222" s="13"/>
      <c r="H222" s="13"/>
      <c r="I222" s="13"/>
      <c r="J222" s="13"/>
    </row>
    <row r="223" spans="4:10" ht="12.75">
      <c r="D223" s="13"/>
      <c r="E223" s="13"/>
      <c r="F223" s="13"/>
      <c r="G223" s="13"/>
      <c r="H223" s="13"/>
      <c r="I223" s="13"/>
      <c r="J223" s="13"/>
    </row>
    <row r="224" spans="4:10" ht="12.75">
      <c r="D224" s="13"/>
      <c r="E224" s="13"/>
      <c r="F224" s="13"/>
      <c r="G224" s="13"/>
      <c r="H224" s="13"/>
      <c r="I224" s="13"/>
      <c r="J224" s="13"/>
    </row>
    <row r="225" spans="4:10" ht="12.75">
      <c r="D225" s="13"/>
      <c r="E225" s="13"/>
      <c r="F225" s="13"/>
      <c r="G225" s="13"/>
      <c r="H225" s="13"/>
      <c r="I225" s="13"/>
      <c r="J225" s="13"/>
    </row>
    <row r="226" spans="4:10" ht="12.75">
      <c r="D226" s="13"/>
      <c r="E226" s="13"/>
      <c r="F226" s="13"/>
      <c r="G226" s="13"/>
      <c r="H226" s="13"/>
      <c r="I226" s="13"/>
      <c r="J226" s="13"/>
    </row>
    <row r="227" spans="4:10" ht="12.75">
      <c r="D227" s="13"/>
      <c r="E227" s="13"/>
      <c r="F227" s="13"/>
      <c r="G227" s="13"/>
      <c r="H227" s="13"/>
      <c r="I227" s="13"/>
      <c r="J227" s="13"/>
    </row>
    <row r="228" spans="4:10" ht="12.75">
      <c r="D228" s="13"/>
      <c r="E228" s="13"/>
      <c r="F228" s="13"/>
      <c r="G228" s="13"/>
      <c r="H228" s="13"/>
      <c r="I228" s="13"/>
      <c r="J228" s="13"/>
    </row>
    <row r="229" spans="4:10" ht="12.75">
      <c r="D229" s="13"/>
      <c r="E229" s="13"/>
      <c r="F229" s="13"/>
      <c r="G229" s="13"/>
      <c r="H229" s="13"/>
      <c r="I229" s="13"/>
      <c r="J229" s="13"/>
    </row>
    <row r="230" spans="4:10" ht="12.75">
      <c r="D230" s="13"/>
      <c r="E230" s="13"/>
      <c r="F230" s="13"/>
      <c r="G230" s="13"/>
      <c r="H230" s="13"/>
      <c r="I230" s="13"/>
      <c r="J230" s="13"/>
    </row>
    <row r="231" spans="4:10" ht="12.75">
      <c r="D231" s="13"/>
      <c r="E231" s="13"/>
      <c r="F231" s="13"/>
      <c r="G231" s="13"/>
      <c r="H231" s="13"/>
      <c r="I231" s="13"/>
      <c r="J231" s="13"/>
    </row>
    <row r="232" spans="4:10" ht="12.75">
      <c r="D232" s="13"/>
      <c r="E232" s="13"/>
      <c r="F232" s="13"/>
      <c r="G232" s="13"/>
      <c r="H232" s="13"/>
      <c r="I232" s="13"/>
      <c r="J232" s="13"/>
    </row>
    <row r="233" spans="4:10" ht="12.75">
      <c r="D233" s="13"/>
      <c r="E233" s="13"/>
      <c r="F233" s="13"/>
      <c r="G233" s="13"/>
      <c r="H233" s="13"/>
      <c r="I233" s="13"/>
      <c r="J233" s="13"/>
    </row>
    <row r="234" spans="4:10" ht="12.75">
      <c r="D234" s="13"/>
      <c r="E234" s="13"/>
      <c r="F234" s="13"/>
      <c r="G234" s="13"/>
      <c r="H234" s="13"/>
      <c r="I234" s="13"/>
      <c r="J234" s="13"/>
    </row>
    <row r="235" spans="4:10" ht="12.75">
      <c r="D235" s="13"/>
      <c r="E235" s="13"/>
      <c r="F235" s="13"/>
      <c r="G235" s="13"/>
      <c r="H235" s="13"/>
      <c r="I235" s="13"/>
      <c r="J235" s="13"/>
    </row>
    <row r="236" spans="4:10" ht="12.75">
      <c r="D236" s="13"/>
      <c r="E236" s="13"/>
      <c r="F236" s="13"/>
      <c r="G236" s="13"/>
      <c r="H236" s="13"/>
      <c r="I236" s="13"/>
      <c r="J236" s="13"/>
    </row>
    <row r="237" spans="4:10" ht="12.75">
      <c r="D237" s="13"/>
      <c r="E237" s="13"/>
      <c r="F237" s="13"/>
      <c r="G237" s="13"/>
      <c r="H237" s="13"/>
      <c r="I237" s="13"/>
      <c r="J237" s="13"/>
    </row>
    <row r="238" spans="4:10" ht="12.75">
      <c r="D238" s="13"/>
      <c r="E238" s="13"/>
      <c r="F238" s="13"/>
      <c r="G238" s="13"/>
      <c r="H238" s="13"/>
      <c r="I238" s="13"/>
      <c r="J238" s="13"/>
    </row>
    <row r="239" spans="4:10" ht="12.75">
      <c r="D239" s="13"/>
      <c r="E239" s="13"/>
      <c r="F239" s="13"/>
      <c r="G239" s="13"/>
      <c r="H239" s="13"/>
      <c r="I239" s="13"/>
      <c r="J239" s="13"/>
    </row>
    <row r="240" spans="4:10" ht="12.75">
      <c r="D240" s="13"/>
      <c r="E240" s="13"/>
      <c r="F240" s="13"/>
      <c r="G240" s="13"/>
      <c r="H240" s="13"/>
      <c r="I240" s="13"/>
      <c r="J240" s="13"/>
    </row>
    <row r="241" spans="4:10" ht="12.75">
      <c r="D241" s="13"/>
      <c r="E241" s="13"/>
      <c r="F241" s="13"/>
      <c r="G241" s="13"/>
      <c r="H241" s="13"/>
      <c r="I241" s="13"/>
      <c r="J241" s="13"/>
    </row>
    <row r="242" spans="4:10" ht="12.75">
      <c r="D242" s="13"/>
      <c r="E242" s="13"/>
      <c r="F242" s="13"/>
      <c r="G242" s="13"/>
      <c r="H242" s="13"/>
      <c r="I242" s="13"/>
      <c r="J242" s="13"/>
    </row>
    <row r="243" spans="4:10" ht="12.75">
      <c r="D243" s="13"/>
      <c r="E243" s="13"/>
      <c r="F243" s="13"/>
      <c r="G243" s="13"/>
      <c r="H243" s="13"/>
      <c r="I243" s="13"/>
      <c r="J243" s="13"/>
    </row>
    <row r="244" spans="4:10" ht="12.75">
      <c r="D244" s="13"/>
      <c r="E244" s="13"/>
      <c r="F244" s="13"/>
      <c r="G244" s="13"/>
      <c r="H244" s="13"/>
      <c r="I244" s="13"/>
      <c r="J244" s="13"/>
    </row>
    <row r="245" spans="4:10" ht="12.75">
      <c r="D245" s="13"/>
      <c r="E245" s="13"/>
      <c r="F245" s="13"/>
      <c r="G245" s="13"/>
      <c r="H245" s="13"/>
      <c r="I245" s="13"/>
      <c r="J245" s="13"/>
    </row>
    <row r="246" spans="4:10" ht="12.75">
      <c r="D246" s="13"/>
      <c r="E246" s="13"/>
      <c r="F246" s="13"/>
      <c r="G246" s="13"/>
      <c r="H246" s="13"/>
      <c r="I246" s="13"/>
      <c r="J246" s="13"/>
    </row>
    <row r="247" spans="4:10" ht="12.75">
      <c r="D247" s="13"/>
      <c r="E247" s="13"/>
      <c r="F247" s="13"/>
      <c r="G247" s="13"/>
      <c r="H247" s="13"/>
      <c r="I247" s="13"/>
      <c r="J247" s="13"/>
    </row>
    <row r="248" spans="4:10" ht="12.75">
      <c r="D248" s="13"/>
      <c r="E248" s="13"/>
      <c r="F248" s="13"/>
      <c r="G248" s="13"/>
      <c r="H248" s="13"/>
      <c r="I248" s="13"/>
      <c r="J248" s="13"/>
    </row>
    <row r="249" spans="4:10" ht="12.75">
      <c r="D249" s="13"/>
      <c r="E249" s="13"/>
      <c r="F249" s="13"/>
      <c r="G249" s="13"/>
      <c r="H249" s="13"/>
      <c r="I249" s="13"/>
      <c r="J249" s="13"/>
    </row>
    <row r="250" spans="4:10" ht="12.75">
      <c r="D250" s="13"/>
      <c r="E250" s="13"/>
      <c r="F250" s="13"/>
      <c r="G250" s="13"/>
      <c r="H250" s="13"/>
      <c r="I250" s="13"/>
      <c r="J250" s="13"/>
    </row>
    <row r="251" spans="4:10" ht="12.75">
      <c r="D251" s="13"/>
      <c r="E251" s="13"/>
      <c r="F251" s="13"/>
      <c r="G251" s="13"/>
      <c r="H251" s="13"/>
      <c r="I251" s="13"/>
      <c r="J251" s="13"/>
    </row>
    <row r="252" spans="4:10" ht="12.75">
      <c r="D252" s="13"/>
      <c r="E252" s="13"/>
      <c r="F252" s="13"/>
      <c r="G252" s="13"/>
      <c r="H252" s="13"/>
      <c r="I252" s="13"/>
      <c r="J252" s="13"/>
    </row>
    <row r="253" spans="4:10" ht="12.75">
      <c r="D253" s="13"/>
      <c r="E253" s="13"/>
      <c r="F253" s="13"/>
      <c r="G253" s="13"/>
      <c r="H253" s="13"/>
      <c r="I253" s="13"/>
      <c r="J253" s="13"/>
    </row>
    <row r="254" spans="4:10" ht="12.75">
      <c r="D254" s="13"/>
      <c r="E254" s="13"/>
      <c r="F254" s="13"/>
      <c r="G254" s="13"/>
      <c r="H254" s="13"/>
      <c r="I254" s="13"/>
      <c r="J254" s="13"/>
    </row>
    <row r="255" spans="4:10" ht="12.75">
      <c r="D255" s="13"/>
      <c r="E255" s="13"/>
      <c r="F255" s="13"/>
      <c r="G255" s="13"/>
      <c r="H255" s="13"/>
      <c r="I255" s="13"/>
      <c r="J255" s="13"/>
    </row>
    <row r="256" spans="4:10" ht="12.75">
      <c r="D256" s="13"/>
      <c r="E256" s="13"/>
      <c r="F256" s="13"/>
      <c r="G256" s="13"/>
      <c r="H256" s="13"/>
      <c r="I256" s="13"/>
      <c r="J256" s="13"/>
    </row>
    <row r="257" spans="4:10" ht="12.75">
      <c r="D257" s="13"/>
      <c r="E257" s="13"/>
      <c r="F257" s="13"/>
      <c r="G257" s="13"/>
      <c r="H257" s="13"/>
      <c r="I257" s="13"/>
      <c r="J257" s="13"/>
    </row>
    <row r="258" spans="4:10" ht="12.75">
      <c r="D258" s="13"/>
      <c r="E258" s="13"/>
      <c r="F258" s="13"/>
      <c r="G258" s="13"/>
      <c r="H258" s="13"/>
      <c r="I258" s="13"/>
      <c r="J258" s="13"/>
    </row>
    <row r="259" spans="4:10" ht="12.75">
      <c r="D259" s="13"/>
      <c r="E259" s="13"/>
      <c r="F259" s="13"/>
      <c r="G259" s="13"/>
      <c r="H259" s="13"/>
      <c r="I259" s="13"/>
      <c r="J259" s="13"/>
    </row>
    <row r="260" spans="4:10" ht="12.75">
      <c r="D260" s="13"/>
      <c r="E260" s="13"/>
      <c r="F260" s="13"/>
      <c r="G260" s="13"/>
      <c r="H260" s="13"/>
      <c r="I260" s="13"/>
      <c r="J260" s="13"/>
    </row>
    <row r="261" spans="4:10" ht="12.75">
      <c r="D261" s="13"/>
      <c r="E261" s="13"/>
      <c r="F261" s="13"/>
      <c r="G261" s="13"/>
      <c r="H261" s="13"/>
      <c r="I261" s="13"/>
      <c r="J261" s="13"/>
    </row>
    <row r="262" spans="4:10" ht="12.75">
      <c r="D262" s="13"/>
      <c r="E262" s="13"/>
      <c r="F262" s="13"/>
      <c r="G262" s="13"/>
      <c r="H262" s="13"/>
      <c r="I262" s="13"/>
      <c r="J262" s="13"/>
    </row>
    <row r="263" spans="4:10" ht="12.75">
      <c r="D263" s="13"/>
      <c r="E263" s="13"/>
      <c r="F263" s="13"/>
      <c r="G263" s="13"/>
      <c r="H263" s="13"/>
      <c r="I263" s="13"/>
      <c r="J263" s="13"/>
    </row>
    <row r="264" spans="4:10" ht="12.75">
      <c r="D264" s="13"/>
      <c r="E264" s="13"/>
      <c r="F264" s="13"/>
      <c r="G264" s="13"/>
      <c r="H264" s="13"/>
      <c r="I264" s="13"/>
      <c r="J264" s="13"/>
    </row>
    <row r="265" spans="4:10" ht="12.75">
      <c r="D265" s="13"/>
      <c r="E265" s="13"/>
      <c r="F265" s="13"/>
      <c r="G265" s="13"/>
      <c r="H265" s="13"/>
      <c r="I265" s="13"/>
      <c r="J265" s="13"/>
    </row>
    <row r="266" spans="4:10" ht="12.75">
      <c r="D266" s="13"/>
      <c r="E266" s="13"/>
      <c r="F266" s="13"/>
      <c r="G266" s="13"/>
      <c r="H266" s="13"/>
      <c r="I266" s="13"/>
      <c r="J266" s="13"/>
    </row>
    <row r="267" spans="4:10" ht="12.75">
      <c r="D267" s="13"/>
      <c r="E267" s="13"/>
      <c r="F267" s="13"/>
      <c r="G267" s="13"/>
      <c r="H267" s="13"/>
      <c r="I267" s="13"/>
      <c r="J267" s="13"/>
    </row>
    <row r="268" spans="4:10" ht="12.75">
      <c r="D268" s="13"/>
      <c r="E268" s="13"/>
      <c r="F268" s="13"/>
      <c r="G268" s="13"/>
      <c r="H268" s="13"/>
      <c r="I268" s="13"/>
      <c r="J268" s="13"/>
    </row>
    <row r="269" spans="4:10" ht="12.75">
      <c r="D269" s="13"/>
      <c r="E269" s="13"/>
      <c r="F269" s="13"/>
      <c r="G269" s="13"/>
      <c r="H269" s="13"/>
      <c r="I269" s="13"/>
      <c r="J269" s="13"/>
    </row>
    <row r="270" spans="4:10" ht="12.75">
      <c r="D270" s="13"/>
      <c r="E270" s="13"/>
      <c r="F270" s="13"/>
      <c r="G270" s="13"/>
      <c r="H270" s="13"/>
      <c r="I270" s="13"/>
      <c r="J270" s="13"/>
    </row>
    <row r="271" spans="4:10" ht="12.75">
      <c r="D271" s="13"/>
      <c r="E271" s="13"/>
      <c r="F271" s="13"/>
      <c r="G271" s="13"/>
      <c r="H271" s="13"/>
      <c r="I271" s="13"/>
      <c r="J271" s="13"/>
    </row>
    <row r="272" spans="4:10" ht="12.75">
      <c r="D272" s="13"/>
      <c r="E272" s="13"/>
      <c r="F272" s="13"/>
      <c r="G272" s="13"/>
      <c r="H272" s="13"/>
      <c r="I272" s="13"/>
      <c r="J272" s="13"/>
    </row>
    <row r="273" spans="4:10" ht="12.75">
      <c r="D273" s="13"/>
      <c r="E273" s="13"/>
      <c r="F273" s="13"/>
      <c r="G273" s="13"/>
      <c r="H273" s="13"/>
      <c r="I273" s="13"/>
      <c r="J273" s="13"/>
    </row>
    <row r="274" spans="4:10" ht="12.75">
      <c r="D274" s="13"/>
      <c r="E274" s="13"/>
      <c r="F274" s="13"/>
      <c r="G274" s="13"/>
      <c r="H274" s="13"/>
      <c r="I274" s="13"/>
      <c r="J274" s="13"/>
    </row>
    <row r="275" spans="4:10" ht="12.75">
      <c r="D275" s="13"/>
      <c r="E275" s="13"/>
      <c r="F275" s="13"/>
      <c r="G275" s="13"/>
      <c r="H275" s="13"/>
      <c r="I275" s="13"/>
      <c r="J275" s="13"/>
    </row>
    <row r="276" spans="4:10" ht="12.75">
      <c r="D276" s="13"/>
      <c r="E276" s="13"/>
      <c r="F276" s="13"/>
      <c r="G276" s="13"/>
      <c r="H276" s="13"/>
      <c r="I276" s="13"/>
      <c r="J276" s="13"/>
    </row>
    <row r="277" spans="4:10" ht="12.75">
      <c r="D277" s="13"/>
      <c r="E277" s="13"/>
      <c r="F277" s="13"/>
      <c r="G277" s="13"/>
      <c r="H277" s="13"/>
      <c r="I277" s="13"/>
      <c r="J277" s="13"/>
    </row>
    <row r="278" spans="4:10" ht="12.75">
      <c r="D278" s="13"/>
      <c r="E278" s="13"/>
      <c r="F278" s="13"/>
      <c r="G278" s="13"/>
      <c r="H278" s="13"/>
      <c r="I278" s="13"/>
      <c r="J278" s="13"/>
    </row>
    <row r="279" spans="4:10" ht="12.75">
      <c r="D279" s="13"/>
      <c r="E279" s="13"/>
      <c r="F279" s="13"/>
      <c r="G279" s="13"/>
      <c r="H279" s="13"/>
      <c r="I279" s="13"/>
      <c r="J279" s="13"/>
    </row>
    <row r="280" spans="4:10" ht="12.75">
      <c r="D280" s="13"/>
      <c r="E280" s="13"/>
      <c r="F280" s="13"/>
      <c r="G280" s="13"/>
      <c r="H280" s="13"/>
      <c r="I280" s="13"/>
      <c r="J280" s="13"/>
    </row>
    <row r="281" spans="4:10" ht="12.75">
      <c r="D281" s="13"/>
      <c r="E281" s="13"/>
      <c r="F281" s="13"/>
      <c r="G281" s="13"/>
      <c r="H281" s="13"/>
      <c r="I281" s="13"/>
      <c r="J281" s="13"/>
    </row>
    <row r="282" spans="4:10" ht="12.75">
      <c r="D282" s="13"/>
      <c r="E282" s="13"/>
      <c r="F282" s="13"/>
      <c r="G282" s="13"/>
      <c r="H282" s="13"/>
      <c r="I282" s="13"/>
      <c r="J282" s="13"/>
    </row>
    <row r="283" spans="4:10" ht="12.75">
      <c r="D283" s="13"/>
      <c r="E283" s="13"/>
      <c r="F283" s="13"/>
      <c r="G283" s="13"/>
      <c r="H283" s="13"/>
      <c r="I283" s="13"/>
      <c r="J283" s="13"/>
    </row>
    <row r="284" spans="4:10" ht="12.75">
      <c r="D284" s="13"/>
      <c r="E284" s="13"/>
      <c r="F284" s="13"/>
      <c r="G284" s="13"/>
      <c r="H284" s="13"/>
      <c r="I284" s="13"/>
      <c r="J284" s="13"/>
    </row>
    <row r="285" spans="4:10" ht="12.75">
      <c r="D285" s="13"/>
      <c r="E285" s="13"/>
      <c r="F285" s="13"/>
      <c r="G285" s="13"/>
      <c r="H285" s="13"/>
      <c r="I285" s="13"/>
      <c r="J285" s="13"/>
    </row>
    <row r="286" spans="4:10" ht="12.75">
      <c r="D286" s="13"/>
      <c r="E286" s="13"/>
      <c r="F286" s="13"/>
      <c r="G286" s="13"/>
      <c r="H286" s="13"/>
      <c r="I286" s="13"/>
      <c r="J286" s="13"/>
    </row>
    <row r="287" spans="4:10" ht="12.75">
      <c r="D287" s="13"/>
      <c r="E287" s="13"/>
      <c r="F287" s="13"/>
      <c r="G287" s="13"/>
      <c r="H287" s="13"/>
      <c r="I287" s="13"/>
      <c r="J287" s="13"/>
    </row>
    <row r="288" spans="4:10" ht="12.75">
      <c r="D288" s="13"/>
      <c r="E288" s="13"/>
      <c r="F288" s="13"/>
      <c r="G288" s="13"/>
      <c r="H288" s="13"/>
      <c r="I288" s="13"/>
      <c r="J288" s="13"/>
    </row>
    <row r="289" spans="4:10" ht="12.75">
      <c r="D289" s="13"/>
      <c r="E289" s="13"/>
      <c r="F289" s="13"/>
      <c r="G289" s="13"/>
      <c r="H289" s="13"/>
      <c r="I289" s="13"/>
      <c r="J289" s="13"/>
    </row>
    <row r="290" spans="4:10" ht="12.75">
      <c r="D290" s="13"/>
      <c r="E290" s="13"/>
      <c r="F290" s="13"/>
      <c r="G290" s="13"/>
      <c r="H290" s="13"/>
      <c r="I290" s="13"/>
      <c r="J290" s="13"/>
    </row>
    <row r="291" spans="4:10" ht="12.75">
      <c r="D291" s="13"/>
      <c r="E291" s="13"/>
      <c r="F291" s="13"/>
      <c r="G291" s="13"/>
      <c r="H291" s="13"/>
      <c r="I291" s="13"/>
      <c r="J291" s="13"/>
    </row>
    <row r="292" spans="4:10" ht="12.75">
      <c r="D292" s="13"/>
      <c r="E292" s="13"/>
      <c r="F292" s="13"/>
      <c r="G292" s="13"/>
      <c r="H292" s="13"/>
      <c r="I292" s="13"/>
      <c r="J292" s="13"/>
    </row>
    <row r="293" spans="4:10" ht="12.75">
      <c r="D293" s="13"/>
      <c r="E293" s="13"/>
      <c r="F293" s="13"/>
      <c r="G293" s="13"/>
      <c r="H293" s="13"/>
      <c r="I293" s="13"/>
      <c r="J293" s="13"/>
    </row>
    <row r="294" spans="4:10" ht="12.75">
      <c r="D294" s="13"/>
      <c r="E294" s="13"/>
      <c r="F294" s="13"/>
      <c r="G294" s="13"/>
      <c r="H294" s="13"/>
      <c r="I294" s="13"/>
      <c r="J294" s="13"/>
    </row>
    <row r="295" spans="4:10" ht="12.75">
      <c r="D295" s="13"/>
      <c r="E295" s="13"/>
      <c r="F295" s="13"/>
      <c r="G295" s="13"/>
      <c r="H295" s="13"/>
      <c r="I295" s="13"/>
      <c r="J295" s="13"/>
    </row>
    <row r="296" spans="4:10" ht="12.75">
      <c r="D296" s="13"/>
      <c r="E296" s="13"/>
      <c r="F296" s="13"/>
      <c r="G296" s="13"/>
      <c r="H296" s="13"/>
      <c r="I296" s="13"/>
      <c r="J296" s="13"/>
    </row>
    <row r="297" spans="4:10" ht="12.75">
      <c r="D297" s="13"/>
      <c r="E297" s="13"/>
      <c r="F297" s="13"/>
      <c r="G297" s="13"/>
      <c r="H297" s="13"/>
      <c r="I297" s="13"/>
      <c r="J297" s="13"/>
    </row>
    <row r="298" spans="4:10" ht="12.75">
      <c r="D298" s="13"/>
      <c r="E298" s="13"/>
      <c r="F298" s="13"/>
      <c r="G298" s="13"/>
      <c r="H298" s="13"/>
      <c r="I298" s="13"/>
      <c r="J298" s="13"/>
    </row>
    <row r="299" spans="4:10" ht="12.75">
      <c r="D299" s="13"/>
      <c r="E299" s="13"/>
      <c r="F299" s="13"/>
      <c r="G299" s="13"/>
      <c r="H299" s="13"/>
      <c r="I299" s="13"/>
      <c r="J299" s="13"/>
    </row>
    <row r="300" spans="4:10" ht="12.75">
      <c r="D300" s="13"/>
      <c r="E300" s="13"/>
      <c r="F300" s="13"/>
      <c r="G300" s="13"/>
      <c r="H300" s="13"/>
      <c r="I300" s="13"/>
      <c r="J300" s="13"/>
    </row>
    <row r="301" spans="4:10" ht="12.75">
      <c r="D301" s="13"/>
      <c r="E301" s="13"/>
      <c r="F301" s="13"/>
      <c r="G301" s="13"/>
      <c r="H301" s="13"/>
      <c r="I301" s="13"/>
      <c r="J301" s="13"/>
    </row>
    <row r="302" spans="4:10" ht="12.75">
      <c r="D302" s="13"/>
      <c r="E302" s="13"/>
      <c r="F302" s="13"/>
      <c r="G302" s="13"/>
      <c r="H302" s="13"/>
      <c r="I302" s="13"/>
      <c r="J302" s="13"/>
    </row>
    <row r="303" spans="4:10" ht="12.75">
      <c r="D303" s="13"/>
      <c r="E303" s="13"/>
      <c r="F303" s="13"/>
      <c r="G303" s="13"/>
      <c r="H303" s="13"/>
      <c r="I303" s="13"/>
      <c r="J303" s="13"/>
    </row>
    <row r="304" spans="4:10" ht="12.75">
      <c r="D304" s="13"/>
      <c r="E304" s="13"/>
      <c r="F304" s="13"/>
      <c r="G304" s="13"/>
      <c r="H304" s="13"/>
      <c r="I304" s="13"/>
      <c r="J304" s="13"/>
    </row>
    <row r="305" spans="4:10" ht="12.75">
      <c r="D305" s="13"/>
      <c r="E305" s="13"/>
      <c r="F305" s="13"/>
      <c r="G305" s="13"/>
      <c r="H305" s="13"/>
      <c r="I305" s="13"/>
      <c r="J305" s="13"/>
    </row>
    <row r="306" spans="4:10" ht="12.75">
      <c r="D306" s="13"/>
      <c r="E306" s="13"/>
      <c r="F306" s="13"/>
      <c r="G306" s="13"/>
      <c r="H306" s="13"/>
      <c r="I306" s="13"/>
      <c r="J306" s="13"/>
    </row>
    <row r="307" spans="4:10" ht="12.75">
      <c r="D307" s="13"/>
      <c r="E307" s="13"/>
      <c r="F307" s="13"/>
      <c r="G307" s="13"/>
      <c r="H307" s="13"/>
      <c r="I307" s="13"/>
      <c r="J307" s="13"/>
    </row>
    <row r="308" spans="4:10" ht="12.75">
      <c r="D308" s="13"/>
      <c r="E308" s="13"/>
      <c r="F308" s="13"/>
      <c r="G308" s="13"/>
      <c r="H308" s="13"/>
      <c r="I308" s="13"/>
      <c r="J308" s="13"/>
    </row>
    <row r="309" spans="4:10" ht="12.75">
      <c r="D309" s="13"/>
      <c r="E309" s="13"/>
      <c r="F309" s="13"/>
      <c r="G309" s="13"/>
      <c r="H309" s="13"/>
      <c r="I309" s="13"/>
      <c r="J309" s="13"/>
    </row>
    <row r="310" spans="4:10" ht="12.75">
      <c r="D310" s="13"/>
      <c r="E310" s="13"/>
      <c r="F310" s="13"/>
      <c r="G310" s="13"/>
      <c r="H310" s="13"/>
      <c r="I310" s="13"/>
      <c r="J310" s="13"/>
    </row>
    <row r="311" spans="4:10" ht="12.75">
      <c r="D311" s="13"/>
      <c r="E311" s="13"/>
      <c r="F311" s="13"/>
      <c r="G311" s="13"/>
      <c r="H311" s="13"/>
      <c r="I311" s="13"/>
      <c r="J311" s="13"/>
    </row>
    <row r="312" spans="4:10" ht="12.75">
      <c r="D312" s="13"/>
      <c r="E312" s="13"/>
      <c r="F312" s="13"/>
      <c r="G312" s="13"/>
      <c r="H312" s="13"/>
      <c r="I312" s="13"/>
      <c r="J312" s="13"/>
    </row>
    <row r="313" spans="4:10" ht="12.75">
      <c r="D313" s="13"/>
      <c r="E313" s="13"/>
      <c r="F313" s="13"/>
      <c r="G313" s="13"/>
      <c r="H313" s="13"/>
      <c r="I313" s="13"/>
      <c r="J313" s="13"/>
    </row>
    <row r="314" spans="4:10" ht="12.75">
      <c r="D314" s="13"/>
      <c r="E314" s="13"/>
      <c r="F314" s="13"/>
      <c r="G314" s="13"/>
      <c r="H314" s="13"/>
      <c r="I314" s="13"/>
      <c r="J314" s="13"/>
    </row>
    <row r="315" spans="4:10" ht="12.75">
      <c r="D315" s="13"/>
      <c r="E315" s="13"/>
      <c r="F315" s="13"/>
      <c r="G315" s="13"/>
      <c r="H315" s="13"/>
      <c r="I315" s="13"/>
      <c r="J315" s="13"/>
    </row>
    <row r="316" spans="4:10" ht="12.75">
      <c r="D316" s="13"/>
      <c r="E316" s="13"/>
      <c r="F316" s="13"/>
      <c r="G316" s="13"/>
      <c r="H316" s="13"/>
      <c r="I316" s="13"/>
      <c r="J316" s="13"/>
    </row>
    <row r="317" spans="4:10" ht="12.75">
      <c r="D317" s="13"/>
      <c r="E317" s="13"/>
      <c r="F317" s="13"/>
      <c r="G317" s="13"/>
      <c r="H317" s="13"/>
      <c r="I317" s="13"/>
      <c r="J317" s="13"/>
    </row>
    <row r="318" spans="4:10" ht="12.75">
      <c r="D318" s="13"/>
      <c r="E318" s="13"/>
      <c r="F318" s="13"/>
      <c r="G318" s="13"/>
      <c r="H318" s="13"/>
      <c r="I318" s="13"/>
      <c r="J318" s="13"/>
    </row>
    <row r="319" spans="4:10" ht="12.75">
      <c r="D319" s="13"/>
      <c r="E319" s="13"/>
      <c r="F319" s="13"/>
      <c r="G319" s="13"/>
      <c r="H319" s="13"/>
      <c r="I319" s="13"/>
      <c r="J319" s="13"/>
    </row>
    <row r="320" spans="4:10" ht="12.75">
      <c r="D320" s="13"/>
      <c r="E320" s="13"/>
      <c r="F320" s="13"/>
      <c r="G320" s="13"/>
      <c r="H320" s="13"/>
      <c r="I320" s="13"/>
      <c r="J320" s="13"/>
    </row>
    <row r="321" spans="4:10" ht="12.75">
      <c r="D321" s="13"/>
      <c r="E321" s="13"/>
      <c r="F321" s="13"/>
      <c r="G321" s="13"/>
      <c r="H321" s="13"/>
      <c r="I321" s="13"/>
      <c r="J321" s="13"/>
    </row>
    <row r="322" spans="4:10" ht="12.75">
      <c r="D322" s="13"/>
      <c r="E322" s="13"/>
      <c r="F322" s="13"/>
      <c r="G322" s="13"/>
      <c r="H322" s="13"/>
      <c r="I322" s="13"/>
      <c r="J322" s="13"/>
    </row>
    <row r="323" spans="4:10" ht="12.75">
      <c r="D323" s="13"/>
      <c r="E323" s="13"/>
      <c r="F323" s="13"/>
      <c r="G323" s="13"/>
      <c r="H323" s="13"/>
      <c r="I323" s="13"/>
      <c r="J323" s="13"/>
    </row>
    <row r="324" spans="4:10" ht="12.75">
      <c r="D324" s="13"/>
      <c r="E324" s="13"/>
      <c r="F324" s="13"/>
      <c r="G324" s="13"/>
      <c r="H324" s="13"/>
      <c r="I324" s="13"/>
      <c r="J324" s="13"/>
    </row>
    <row r="325" spans="4:10" ht="12.75">
      <c r="D325" s="13"/>
      <c r="E325" s="13"/>
      <c r="F325" s="13"/>
      <c r="G325" s="13"/>
      <c r="H325" s="13"/>
      <c r="I325" s="13"/>
      <c r="J325" s="13"/>
    </row>
    <row r="326" spans="4:10" ht="12.75">
      <c r="D326" s="13"/>
      <c r="E326" s="13"/>
      <c r="F326" s="13"/>
      <c r="G326" s="13"/>
      <c r="H326" s="13"/>
      <c r="I326" s="13"/>
      <c r="J326" s="13"/>
    </row>
    <row r="327" spans="4:10" ht="12.75">
      <c r="D327" s="13"/>
      <c r="E327" s="13"/>
      <c r="F327" s="13"/>
      <c r="G327" s="13"/>
      <c r="H327" s="13"/>
      <c r="I327" s="13"/>
      <c r="J327" s="13"/>
    </row>
    <row r="328" spans="4:10" ht="12.75">
      <c r="D328" s="13"/>
      <c r="E328" s="13"/>
      <c r="F328" s="13"/>
      <c r="G328" s="13"/>
      <c r="H328" s="13"/>
      <c r="I328" s="13"/>
      <c r="J328" s="13"/>
    </row>
    <row r="329" spans="4:10" ht="12.75">
      <c r="D329" s="13"/>
      <c r="E329" s="13"/>
      <c r="F329" s="13"/>
      <c r="G329" s="13"/>
      <c r="H329" s="13"/>
      <c r="I329" s="13"/>
      <c r="J329" s="13"/>
    </row>
    <row r="330" spans="4:10" ht="12.75">
      <c r="D330" s="13"/>
      <c r="E330" s="13"/>
      <c r="F330" s="13"/>
      <c r="G330" s="13"/>
      <c r="H330" s="13"/>
      <c r="I330" s="13"/>
      <c r="J330" s="13"/>
    </row>
    <row r="331" spans="4:10" ht="12.75">
      <c r="D331" s="13"/>
      <c r="E331" s="13"/>
      <c r="F331" s="13"/>
      <c r="G331" s="13"/>
      <c r="H331" s="13"/>
      <c r="I331" s="13"/>
      <c r="J331" s="13"/>
    </row>
    <row r="332" spans="4:10" ht="12.75">
      <c r="D332" s="13"/>
      <c r="E332" s="13"/>
      <c r="F332" s="13"/>
      <c r="G332" s="13"/>
      <c r="H332" s="13"/>
      <c r="I332" s="13"/>
      <c r="J332" s="13"/>
    </row>
    <row r="333" spans="4:10" ht="12.75">
      <c r="D333" s="13"/>
      <c r="E333" s="13"/>
      <c r="F333" s="13"/>
      <c r="G333" s="13"/>
      <c r="H333" s="13"/>
      <c r="I333" s="13"/>
      <c r="J333" s="13"/>
    </row>
    <row r="334" spans="4:10" ht="12.75">
      <c r="D334" s="13"/>
      <c r="E334" s="13"/>
      <c r="F334" s="13"/>
      <c r="G334" s="13"/>
      <c r="H334" s="13"/>
      <c r="I334" s="13"/>
      <c r="J334" s="13"/>
    </row>
    <row r="335" spans="4:10" ht="12.75">
      <c r="D335" s="13"/>
      <c r="E335" s="13"/>
      <c r="F335" s="13"/>
      <c r="G335" s="13"/>
      <c r="H335" s="13"/>
      <c r="I335" s="13"/>
      <c r="J335" s="13"/>
    </row>
    <row r="336" spans="4:10" ht="12.75">
      <c r="D336" s="13"/>
      <c r="E336" s="13"/>
      <c r="F336" s="13"/>
      <c r="G336" s="13"/>
      <c r="H336" s="13"/>
      <c r="I336" s="13"/>
      <c r="J336" s="13"/>
    </row>
    <row r="337" spans="4:10" ht="12.75">
      <c r="D337" s="13"/>
      <c r="E337" s="13"/>
      <c r="F337" s="13"/>
      <c r="G337" s="13"/>
      <c r="H337" s="13"/>
      <c r="I337" s="13"/>
      <c r="J337" s="13"/>
    </row>
    <row r="338" spans="4:10" ht="12.75">
      <c r="D338" s="13"/>
      <c r="E338" s="13"/>
      <c r="F338" s="13"/>
      <c r="G338" s="13"/>
      <c r="H338" s="13"/>
      <c r="I338" s="13"/>
      <c r="J338" s="13"/>
    </row>
    <row r="339" spans="4:10" ht="12.75">
      <c r="D339" s="13"/>
      <c r="E339" s="13"/>
      <c r="F339" s="13"/>
      <c r="G339" s="13"/>
      <c r="H339" s="13"/>
      <c r="I339" s="13"/>
      <c r="J339" s="13"/>
    </row>
    <row r="340" spans="4:10" ht="12.75">
      <c r="D340" s="13"/>
      <c r="E340" s="13"/>
      <c r="F340" s="13"/>
      <c r="G340" s="13"/>
      <c r="H340" s="13"/>
      <c r="I340" s="13"/>
      <c r="J340" s="13"/>
    </row>
    <row r="341" spans="4:10" ht="12.75">
      <c r="D341" s="13"/>
      <c r="E341" s="13"/>
      <c r="F341" s="13"/>
      <c r="G341" s="13"/>
      <c r="H341" s="13"/>
      <c r="I341" s="13"/>
      <c r="J341" s="13"/>
    </row>
    <row r="342" spans="4:10" ht="12.75">
      <c r="D342" s="13"/>
      <c r="E342" s="13"/>
      <c r="F342" s="13"/>
      <c r="G342" s="13"/>
      <c r="H342" s="13"/>
      <c r="I342" s="13"/>
      <c r="J342" s="13"/>
    </row>
    <row r="343" spans="4:10" ht="12.75">
      <c r="D343" s="13"/>
      <c r="E343" s="13"/>
      <c r="F343" s="13"/>
      <c r="G343" s="13"/>
      <c r="H343" s="13"/>
      <c r="I343" s="13"/>
      <c r="J343" s="13"/>
    </row>
    <row r="344" spans="4:10" ht="12.75">
      <c r="D344" s="13"/>
      <c r="E344" s="13"/>
      <c r="F344" s="13"/>
      <c r="G344" s="13"/>
      <c r="H344" s="13"/>
      <c r="I344" s="13"/>
      <c r="J344" s="13"/>
    </row>
    <row r="345" spans="4:10" ht="12.75">
      <c r="D345" s="13"/>
      <c r="E345" s="13"/>
      <c r="F345" s="13"/>
      <c r="G345" s="13"/>
      <c r="H345" s="13"/>
      <c r="I345" s="13"/>
      <c r="J345" s="13"/>
    </row>
    <row r="346" spans="4:10" ht="12.75">
      <c r="D346" s="13"/>
      <c r="E346" s="13"/>
      <c r="F346" s="13"/>
      <c r="G346" s="13"/>
      <c r="H346" s="13"/>
      <c r="I346" s="13"/>
      <c r="J346" s="13"/>
    </row>
    <row r="347" spans="4:10" ht="12.75">
      <c r="D347" s="13"/>
      <c r="E347" s="13"/>
      <c r="F347" s="13"/>
      <c r="G347" s="13"/>
      <c r="H347" s="13"/>
      <c r="I347" s="13"/>
      <c r="J347" s="13"/>
    </row>
    <row r="348" spans="4:10" ht="12.75">
      <c r="D348" s="13"/>
      <c r="E348" s="13"/>
      <c r="F348" s="13"/>
      <c r="G348" s="13"/>
      <c r="H348" s="13"/>
      <c r="I348" s="13"/>
      <c r="J348" s="13"/>
    </row>
    <row r="349" spans="4:10" ht="12.75">
      <c r="D349" s="13"/>
      <c r="E349" s="13"/>
      <c r="F349" s="13"/>
      <c r="G349" s="13"/>
      <c r="H349" s="13"/>
      <c r="I349" s="13"/>
      <c r="J349" s="13"/>
    </row>
    <row r="350" spans="4:10" ht="12.75">
      <c r="D350" s="13"/>
      <c r="E350" s="13"/>
      <c r="F350" s="13"/>
      <c r="G350" s="13"/>
      <c r="H350" s="13"/>
      <c r="I350" s="13"/>
      <c r="J350" s="13"/>
    </row>
    <row r="351" spans="4:10" ht="12.75">
      <c r="D351" s="13"/>
      <c r="E351" s="13"/>
      <c r="F351" s="13"/>
      <c r="G351" s="13"/>
      <c r="H351" s="13"/>
      <c r="I351" s="13"/>
      <c r="J351" s="13"/>
    </row>
    <row r="352" spans="4:10" ht="12.75">
      <c r="D352" s="13"/>
      <c r="E352" s="13"/>
      <c r="F352" s="13"/>
      <c r="G352" s="13"/>
      <c r="H352" s="13"/>
      <c r="I352" s="13"/>
      <c r="J352" s="13"/>
    </row>
    <row r="353" spans="4:10" ht="12.75">
      <c r="D353" s="13"/>
      <c r="E353" s="13"/>
      <c r="F353" s="13"/>
      <c r="G353" s="13"/>
      <c r="H353" s="13"/>
      <c r="I353" s="13"/>
      <c r="J353" s="13"/>
    </row>
    <row r="354" spans="4:10" ht="12.75">
      <c r="D354" s="13"/>
      <c r="E354" s="13"/>
      <c r="F354" s="13"/>
      <c r="G354" s="13"/>
      <c r="H354" s="13"/>
      <c r="I354" s="13"/>
      <c r="J354" s="13"/>
    </row>
    <row r="355" spans="4:10" ht="12.75">
      <c r="D355" s="13"/>
      <c r="E355" s="13"/>
      <c r="F355" s="13"/>
      <c r="G355" s="13"/>
      <c r="H355" s="13"/>
      <c r="I355" s="13"/>
      <c r="J355" s="13"/>
    </row>
    <row r="356" spans="4:10" ht="12.75">
      <c r="D356" s="13"/>
      <c r="E356" s="13"/>
      <c r="F356" s="13"/>
      <c r="G356" s="13"/>
      <c r="H356" s="13"/>
      <c r="I356" s="13"/>
      <c r="J356" s="13"/>
    </row>
    <row r="357" spans="4:10" ht="12.75">
      <c r="D357" s="13"/>
      <c r="E357" s="13"/>
      <c r="F357" s="13"/>
      <c r="G357" s="13"/>
      <c r="H357" s="13"/>
      <c r="I357" s="13"/>
      <c r="J357" s="13"/>
    </row>
    <row r="358" spans="4:10" ht="12.75">
      <c r="D358" s="13"/>
      <c r="E358" s="13"/>
      <c r="F358" s="13"/>
      <c r="G358" s="13"/>
      <c r="H358" s="13"/>
      <c r="I358" s="13"/>
      <c r="J358" s="13"/>
    </row>
    <row r="359" spans="4:10" ht="12.75">
      <c r="D359" s="13"/>
      <c r="E359" s="13"/>
      <c r="F359" s="13"/>
      <c r="G359" s="13"/>
      <c r="H359" s="13"/>
      <c r="I359" s="13"/>
      <c r="J359" s="13"/>
    </row>
    <row r="360" spans="4:10" ht="12.75">
      <c r="D360" s="13"/>
      <c r="E360" s="13"/>
      <c r="F360" s="13"/>
      <c r="G360" s="13"/>
      <c r="H360" s="13"/>
      <c r="I360" s="13"/>
      <c r="J360" s="13"/>
    </row>
    <row r="361" spans="4:10" ht="12.75">
      <c r="D361" s="13"/>
      <c r="E361" s="13"/>
      <c r="F361" s="13"/>
      <c r="G361" s="13"/>
      <c r="H361" s="13"/>
      <c r="I361" s="13"/>
      <c r="J361" s="13"/>
    </row>
    <row r="362" spans="4:10" ht="12.75">
      <c r="D362" s="13"/>
      <c r="E362" s="13"/>
      <c r="F362" s="13"/>
      <c r="G362" s="13"/>
      <c r="H362" s="13"/>
      <c r="I362" s="13"/>
      <c r="J362" s="13"/>
    </row>
    <row r="363" spans="4:10" ht="12.75">
      <c r="D363" s="13"/>
      <c r="E363" s="13"/>
      <c r="F363" s="13"/>
      <c r="G363" s="13"/>
      <c r="H363" s="13"/>
      <c r="I363" s="13"/>
      <c r="J363" s="13"/>
    </row>
    <row r="364" spans="4:10" ht="12.75">
      <c r="D364" s="13"/>
      <c r="E364" s="13"/>
      <c r="F364" s="13"/>
      <c r="G364" s="13"/>
      <c r="H364" s="13"/>
      <c r="I364" s="13"/>
      <c r="J364" s="13"/>
    </row>
    <row r="365" spans="4:10" ht="12.75">
      <c r="D365" s="13"/>
      <c r="E365" s="13"/>
      <c r="F365" s="13"/>
      <c r="G365" s="13"/>
      <c r="H365" s="13"/>
      <c r="I365" s="13"/>
      <c r="J365" s="13"/>
    </row>
    <row r="366" spans="4:10" ht="12.75">
      <c r="D366" s="13"/>
      <c r="E366" s="13"/>
      <c r="F366" s="13"/>
      <c r="G366" s="13"/>
      <c r="H366" s="13"/>
      <c r="I366" s="13"/>
      <c r="J366" s="13"/>
    </row>
    <row r="367" spans="4:10" ht="12.75">
      <c r="D367" s="13"/>
      <c r="E367" s="13"/>
      <c r="F367" s="13"/>
      <c r="G367" s="13"/>
      <c r="H367" s="13"/>
      <c r="I367" s="13"/>
      <c r="J367" s="13"/>
    </row>
    <row r="368" spans="4:10" ht="12.75">
      <c r="D368" s="13"/>
      <c r="E368" s="13"/>
      <c r="F368" s="13"/>
      <c r="G368" s="13"/>
      <c r="H368" s="13"/>
      <c r="I368" s="13"/>
      <c r="J368" s="13"/>
    </row>
    <row r="369" spans="4:10" ht="12.75">
      <c r="D369" s="13"/>
      <c r="E369" s="13"/>
      <c r="F369" s="13"/>
      <c r="G369" s="13"/>
      <c r="H369" s="13"/>
      <c r="I369" s="13"/>
      <c r="J369" s="13"/>
    </row>
    <row r="370" spans="4:10" ht="12.75">
      <c r="D370" s="13"/>
      <c r="E370" s="13"/>
      <c r="F370" s="13"/>
      <c r="G370" s="13"/>
      <c r="H370" s="13"/>
      <c r="I370" s="13"/>
      <c r="J370" s="13"/>
    </row>
    <row r="371" spans="4:10" ht="12.75">
      <c r="D371" s="13"/>
      <c r="E371" s="13"/>
      <c r="F371" s="13"/>
      <c r="G371" s="13"/>
      <c r="H371" s="13"/>
      <c r="I371" s="13"/>
      <c r="J371" s="13"/>
    </row>
    <row r="372" spans="4:10" ht="12.75">
      <c r="D372" s="13"/>
      <c r="E372" s="13"/>
      <c r="F372" s="13"/>
      <c r="G372" s="13"/>
      <c r="H372" s="13"/>
      <c r="I372" s="13"/>
      <c r="J372" s="13"/>
    </row>
    <row r="373" spans="4:10" ht="12.75">
      <c r="D373" s="13"/>
      <c r="E373" s="13"/>
      <c r="F373" s="13"/>
      <c r="G373" s="13"/>
      <c r="H373" s="13"/>
      <c r="I373" s="13"/>
      <c r="J373" s="13"/>
    </row>
    <row r="374" spans="4:10" ht="12.75">
      <c r="D374" s="13"/>
      <c r="E374" s="13"/>
      <c r="F374" s="13"/>
      <c r="G374" s="13"/>
      <c r="H374" s="13"/>
      <c r="I374" s="13"/>
      <c r="J374" s="13"/>
    </row>
    <row r="375" spans="4:10" ht="12.75">
      <c r="D375" s="13"/>
      <c r="E375" s="13"/>
      <c r="F375" s="13"/>
      <c r="G375" s="13"/>
      <c r="H375" s="13"/>
      <c r="I375" s="13"/>
      <c r="J375" s="13"/>
    </row>
    <row r="376" spans="4:10" ht="12.75">
      <c r="D376" s="13"/>
      <c r="E376" s="13"/>
      <c r="F376" s="13"/>
      <c r="G376" s="13"/>
      <c r="H376" s="13"/>
      <c r="I376" s="13"/>
      <c r="J376" s="13"/>
    </row>
    <row r="377" spans="4:10" ht="12.75">
      <c r="D377" s="13"/>
      <c r="E377" s="13"/>
      <c r="F377" s="13"/>
      <c r="G377" s="13"/>
      <c r="H377" s="13"/>
      <c r="I377" s="13"/>
      <c r="J377" s="13"/>
    </row>
    <row r="378" spans="4:10" ht="12.75">
      <c r="D378" s="13"/>
      <c r="E378" s="13"/>
      <c r="F378" s="13"/>
      <c r="G378" s="13"/>
      <c r="H378" s="13"/>
      <c r="I378" s="13"/>
      <c r="J378" s="13"/>
    </row>
    <row r="379" spans="4:10" ht="12.75">
      <c r="D379" s="13"/>
      <c r="E379" s="13"/>
      <c r="F379" s="13"/>
      <c r="G379" s="13"/>
      <c r="H379" s="13"/>
      <c r="I379" s="13"/>
      <c r="J379" s="13"/>
    </row>
    <row r="380" spans="4:10" ht="12.75">
      <c r="D380" s="13"/>
      <c r="E380" s="13"/>
      <c r="F380" s="13"/>
      <c r="G380" s="13"/>
      <c r="H380" s="13"/>
      <c r="I380" s="13"/>
      <c r="J380" s="13"/>
    </row>
    <row r="381" spans="4:10" ht="12.75">
      <c r="D381" s="13"/>
      <c r="E381" s="13"/>
      <c r="F381" s="13"/>
      <c r="G381" s="13"/>
      <c r="H381" s="13"/>
      <c r="I381" s="13"/>
      <c r="J381" s="13"/>
    </row>
    <row r="382" spans="4:10" ht="12.75">
      <c r="D382" s="13"/>
      <c r="E382" s="13"/>
      <c r="F382" s="13"/>
      <c r="G382" s="13"/>
      <c r="H382" s="13"/>
      <c r="I382" s="13"/>
      <c r="J382" s="13"/>
    </row>
    <row r="383" spans="4:10" ht="12.75">
      <c r="D383" s="13"/>
      <c r="E383" s="13"/>
      <c r="F383" s="13"/>
      <c r="G383" s="13"/>
      <c r="H383" s="13"/>
      <c r="I383" s="13"/>
      <c r="J383" s="13"/>
    </row>
    <row r="384" spans="4:10" ht="12.75">
      <c r="D384" s="13"/>
      <c r="E384" s="13"/>
      <c r="F384" s="13"/>
      <c r="G384" s="13"/>
      <c r="H384" s="13"/>
      <c r="I384" s="13"/>
      <c r="J384" s="13"/>
    </row>
    <row r="385" spans="4:10" ht="12.75">
      <c r="D385" s="13"/>
      <c r="E385" s="13"/>
      <c r="F385" s="13"/>
      <c r="G385" s="13"/>
      <c r="H385" s="13"/>
      <c r="I385" s="13"/>
      <c r="J385" s="13"/>
    </row>
    <row r="386" spans="4:10" ht="12.75">
      <c r="D386" s="13"/>
      <c r="E386" s="13"/>
      <c r="F386" s="13"/>
      <c r="G386" s="13"/>
      <c r="H386" s="13"/>
      <c r="I386" s="13"/>
      <c r="J386" s="13"/>
    </row>
    <row r="387" spans="4:10" ht="12.75">
      <c r="D387" s="13"/>
      <c r="E387" s="13"/>
      <c r="F387" s="13"/>
      <c r="G387" s="13"/>
      <c r="H387" s="13"/>
      <c r="I387" s="13"/>
      <c r="J387" s="13"/>
    </row>
    <row r="388" spans="4:10" ht="12.75">
      <c r="D388" s="13"/>
      <c r="E388" s="13"/>
      <c r="F388" s="13"/>
      <c r="G388" s="13"/>
      <c r="H388" s="13"/>
      <c r="I388" s="13"/>
      <c r="J388" s="13"/>
    </row>
    <row r="389" spans="4:10" ht="12.75">
      <c r="D389" s="13"/>
      <c r="E389" s="13"/>
      <c r="F389" s="13"/>
      <c r="G389" s="13"/>
      <c r="H389" s="13"/>
      <c r="I389" s="13"/>
      <c r="J389" s="13"/>
    </row>
    <row r="390" spans="4:10" ht="12.75">
      <c r="D390" s="13"/>
      <c r="E390" s="13"/>
      <c r="F390" s="13"/>
      <c r="G390" s="13"/>
      <c r="H390" s="13"/>
      <c r="I390" s="13"/>
      <c r="J390" s="13"/>
    </row>
    <row r="391" spans="4:10" ht="12.75">
      <c r="D391" s="13"/>
      <c r="E391" s="13"/>
      <c r="F391" s="13"/>
      <c r="G391" s="13"/>
      <c r="H391" s="13"/>
      <c r="I391" s="13"/>
      <c r="J391" s="13"/>
    </row>
    <row r="392" spans="4:10" ht="12.75">
      <c r="D392" s="13"/>
      <c r="E392" s="13"/>
      <c r="F392" s="13"/>
      <c r="G392" s="13"/>
      <c r="H392" s="13"/>
      <c r="I392" s="13"/>
      <c r="J392" s="13"/>
    </row>
    <row r="393" spans="4:10" ht="12.75">
      <c r="D393" s="13"/>
      <c r="E393" s="13"/>
      <c r="F393" s="13"/>
      <c r="G393" s="13"/>
      <c r="H393" s="13"/>
      <c r="I393" s="13"/>
      <c r="J393" s="13"/>
    </row>
    <row r="394" spans="4:10" ht="12.75">
      <c r="D394" s="13"/>
      <c r="E394" s="13"/>
      <c r="F394" s="13"/>
      <c r="G394" s="13"/>
      <c r="H394" s="13"/>
      <c r="I394" s="13"/>
      <c r="J394" s="13"/>
    </row>
    <row r="395" spans="4:10" ht="12.75">
      <c r="D395" s="13"/>
      <c r="E395" s="13"/>
      <c r="F395" s="13"/>
      <c r="G395" s="13"/>
      <c r="H395" s="13"/>
      <c r="I395" s="13"/>
      <c r="J395" s="13"/>
    </row>
    <row r="396" spans="4:10" ht="12.75">
      <c r="D396" s="13"/>
      <c r="E396" s="13"/>
      <c r="F396" s="13"/>
      <c r="G396" s="13"/>
      <c r="H396" s="13"/>
      <c r="I396" s="13"/>
      <c r="J396" s="13"/>
    </row>
    <row r="397" spans="4:10" ht="12.75">
      <c r="D397" s="13"/>
      <c r="E397" s="13"/>
      <c r="F397" s="13"/>
      <c r="G397" s="13"/>
      <c r="H397" s="13"/>
      <c r="I397" s="13"/>
      <c r="J397" s="13"/>
    </row>
    <row r="398" spans="4:10" ht="12.75">
      <c r="D398" s="13"/>
      <c r="E398" s="13"/>
      <c r="F398" s="13"/>
      <c r="G398" s="13"/>
      <c r="H398" s="13"/>
      <c r="I398" s="13"/>
      <c r="J398" s="13"/>
    </row>
    <row r="399" spans="4:10" ht="12.75">
      <c r="D399" s="13"/>
      <c r="E399" s="13"/>
      <c r="F399" s="13"/>
      <c r="G399" s="13"/>
      <c r="H399" s="13"/>
      <c r="I399" s="13"/>
      <c r="J399" s="13"/>
    </row>
    <row r="400" spans="4:10" ht="12.75">
      <c r="D400" s="13"/>
      <c r="E400" s="13"/>
      <c r="F400" s="13"/>
      <c r="G400" s="13"/>
      <c r="H400" s="13"/>
      <c r="I400" s="13"/>
      <c r="J400" s="13"/>
    </row>
    <row r="401" spans="4:10" ht="12.75">
      <c r="D401" s="13"/>
      <c r="E401" s="13"/>
      <c r="F401" s="13"/>
      <c r="G401" s="13"/>
      <c r="H401" s="13"/>
      <c r="I401" s="13"/>
      <c r="J401" s="13"/>
    </row>
    <row r="402" spans="4:10" ht="12.75">
      <c r="D402" s="13"/>
      <c r="E402" s="13"/>
      <c r="F402" s="13"/>
      <c r="G402" s="13"/>
      <c r="H402" s="13"/>
      <c r="I402" s="13"/>
      <c r="J402" s="13"/>
    </row>
    <row r="403" spans="4:10" ht="12.75">
      <c r="D403" s="13"/>
      <c r="E403" s="13"/>
      <c r="F403" s="13"/>
      <c r="G403" s="13"/>
      <c r="H403" s="13"/>
      <c r="I403" s="13"/>
      <c r="J403" s="13"/>
    </row>
    <row r="404" spans="4:10" ht="12.75">
      <c r="D404" s="13"/>
      <c r="E404" s="13"/>
      <c r="F404" s="13"/>
      <c r="G404" s="13"/>
      <c r="H404" s="13"/>
      <c r="I404" s="13"/>
      <c r="J404" s="13"/>
    </row>
    <row r="405" spans="4:10" ht="12.75">
      <c r="D405" s="13"/>
      <c r="E405" s="13"/>
      <c r="F405" s="13"/>
      <c r="G405" s="13"/>
      <c r="H405" s="13"/>
      <c r="I405" s="13"/>
      <c r="J405" s="13"/>
    </row>
    <row r="406" spans="4:10" ht="12.75">
      <c r="D406" s="13"/>
      <c r="E406" s="13"/>
      <c r="F406" s="13"/>
      <c r="G406" s="13"/>
      <c r="H406" s="13"/>
      <c r="I406" s="13"/>
      <c r="J406" s="13"/>
    </row>
    <row r="407" spans="4:10" ht="12.75">
      <c r="D407" s="13"/>
      <c r="E407" s="13"/>
      <c r="F407" s="13"/>
      <c r="G407" s="13"/>
      <c r="H407" s="13"/>
      <c r="I407" s="13"/>
      <c r="J407" s="13"/>
    </row>
    <row r="408" spans="4:10" ht="12.75">
      <c r="D408" s="13"/>
      <c r="E408" s="13"/>
      <c r="F408" s="13"/>
      <c r="G408" s="13"/>
      <c r="H408" s="13"/>
      <c r="I408" s="13"/>
      <c r="J408" s="13"/>
    </row>
    <row r="409" spans="4:10" ht="12.75">
      <c r="D409" s="13"/>
      <c r="E409" s="13"/>
      <c r="F409" s="13"/>
      <c r="G409" s="13"/>
      <c r="H409" s="13"/>
      <c r="I409" s="13"/>
      <c r="J409" s="13"/>
    </row>
    <row r="410" spans="4:10" ht="12.75">
      <c r="D410" s="13"/>
      <c r="E410" s="13"/>
      <c r="F410" s="13"/>
      <c r="G410" s="13"/>
      <c r="H410" s="13"/>
      <c r="I410" s="13"/>
      <c r="J410" s="13"/>
    </row>
    <row r="411" spans="4:10" ht="12.75">
      <c r="D411" s="13"/>
      <c r="E411" s="13"/>
      <c r="F411" s="13"/>
      <c r="G411" s="13"/>
      <c r="H411" s="13"/>
      <c r="I411" s="13"/>
      <c r="J411" s="13"/>
    </row>
    <row r="412" spans="4:10" ht="12.75">
      <c r="D412" s="13"/>
      <c r="E412" s="13"/>
      <c r="F412" s="13"/>
      <c r="G412" s="13"/>
      <c r="H412" s="13"/>
      <c r="I412" s="13"/>
      <c r="J412" s="13"/>
    </row>
    <row r="413" spans="4:10" ht="12.75">
      <c r="D413" s="13"/>
      <c r="E413" s="13"/>
      <c r="F413" s="13"/>
      <c r="G413" s="13"/>
      <c r="H413" s="13"/>
      <c r="I413" s="13"/>
      <c r="J413" s="13"/>
    </row>
    <row r="414" spans="4:10" ht="12.75">
      <c r="D414" s="13"/>
      <c r="E414" s="13"/>
      <c r="F414" s="13"/>
      <c r="G414" s="13"/>
      <c r="H414" s="13"/>
      <c r="I414" s="13"/>
      <c r="J414" s="13"/>
    </row>
    <row r="415" spans="4:10" ht="12.75">
      <c r="D415" s="13"/>
      <c r="E415" s="13"/>
      <c r="F415" s="13"/>
      <c r="G415" s="13"/>
      <c r="H415" s="13"/>
      <c r="I415" s="13"/>
      <c r="J415" s="13"/>
    </row>
    <row r="416" spans="4:10" ht="12.75">
      <c r="D416" s="13"/>
      <c r="E416" s="13"/>
      <c r="F416" s="13"/>
      <c r="G416" s="13"/>
      <c r="H416" s="13"/>
      <c r="I416" s="13"/>
      <c r="J416" s="13"/>
    </row>
    <row r="417" spans="4:10" ht="12.75">
      <c r="D417" s="13"/>
      <c r="E417" s="13"/>
      <c r="F417" s="13"/>
      <c r="G417" s="13"/>
      <c r="H417" s="13"/>
      <c r="I417" s="13"/>
      <c r="J417" s="13"/>
    </row>
    <row r="418" spans="4:10" ht="12.75">
      <c r="D418" s="13"/>
      <c r="E418" s="13"/>
      <c r="F418" s="13"/>
      <c r="G418" s="13"/>
      <c r="H418" s="13"/>
      <c r="I418" s="13"/>
      <c r="J418" s="13"/>
    </row>
    <row r="419" spans="4:10" ht="12.75">
      <c r="D419" s="13"/>
      <c r="E419" s="13"/>
      <c r="F419" s="13"/>
      <c r="G419" s="13"/>
      <c r="H419" s="13"/>
      <c r="I419" s="13"/>
      <c r="J419" s="13"/>
    </row>
    <row r="420" spans="4:10" ht="12.75">
      <c r="D420" s="13"/>
      <c r="E420" s="13"/>
      <c r="F420" s="13"/>
      <c r="G420" s="13"/>
      <c r="H420" s="13"/>
      <c r="I420" s="13"/>
      <c r="J420" s="13"/>
    </row>
    <row r="421" spans="4:10" ht="12.75">
      <c r="D421" s="13"/>
      <c r="E421" s="13"/>
      <c r="F421" s="13"/>
      <c r="G421" s="13"/>
      <c r="H421" s="13"/>
      <c r="I421" s="13"/>
      <c r="J421" s="13"/>
    </row>
    <row r="422" spans="4:10" ht="12.75">
      <c r="D422" s="13"/>
      <c r="E422" s="13"/>
      <c r="F422" s="13"/>
      <c r="G422" s="13"/>
      <c r="H422" s="13"/>
      <c r="I422" s="13"/>
      <c r="J422" s="13"/>
    </row>
    <row r="423" spans="4:10" ht="12.75">
      <c r="D423" s="13"/>
      <c r="E423" s="13"/>
      <c r="F423" s="13"/>
      <c r="G423" s="13"/>
      <c r="H423" s="13"/>
      <c r="I423" s="13"/>
      <c r="J423" s="13"/>
    </row>
    <row r="424" spans="4:10" ht="12.75">
      <c r="D424" s="13"/>
      <c r="E424" s="13"/>
      <c r="F424" s="13"/>
      <c r="G424" s="13"/>
      <c r="H424" s="13"/>
      <c r="I424" s="13"/>
      <c r="J424" s="13"/>
    </row>
    <row r="425" spans="4:10" ht="12.75">
      <c r="D425" s="13"/>
      <c r="E425" s="13"/>
      <c r="F425" s="13"/>
      <c r="G425" s="13"/>
      <c r="H425" s="13"/>
      <c r="I425" s="13"/>
      <c r="J425" s="13"/>
    </row>
    <row r="426" spans="4:10" ht="12.75">
      <c r="D426" s="13"/>
      <c r="E426" s="13"/>
      <c r="F426" s="13"/>
      <c r="G426" s="13"/>
      <c r="H426" s="13"/>
      <c r="I426" s="13"/>
      <c r="J426" s="13"/>
    </row>
    <row r="427" spans="4:10" ht="12.75">
      <c r="D427" s="13"/>
      <c r="E427" s="13"/>
      <c r="F427" s="13"/>
      <c r="G427" s="13"/>
      <c r="H427" s="13"/>
      <c r="I427" s="13"/>
      <c r="J427" s="13"/>
    </row>
    <row r="428" spans="4:10" ht="12.75">
      <c r="D428" s="13"/>
      <c r="E428" s="13"/>
      <c r="F428" s="13"/>
      <c r="G428" s="13"/>
      <c r="H428" s="13"/>
      <c r="I428" s="13"/>
      <c r="J428" s="13"/>
    </row>
    <row r="429" spans="4:10" ht="12.75">
      <c r="D429" s="13"/>
      <c r="E429" s="13"/>
      <c r="F429" s="13"/>
      <c r="G429" s="13"/>
      <c r="H429" s="13"/>
      <c r="I429" s="13"/>
      <c r="J429" s="13"/>
    </row>
    <row r="430" spans="4:10" ht="12.75">
      <c r="D430" s="13"/>
      <c r="E430" s="13"/>
      <c r="F430" s="13"/>
      <c r="G430" s="13"/>
      <c r="H430" s="13"/>
      <c r="I430" s="13"/>
      <c r="J430" s="13"/>
    </row>
    <row r="431" spans="4:10" ht="12.75">
      <c r="D431" s="13"/>
      <c r="E431" s="13"/>
      <c r="F431" s="13"/>
      <c r="G431" s="13"/>
      <c r="H431" s="13"/>
      <c r="I431" s="13"/>
      <c r="J431" s="13"/>
    </row>
    <row r="432" spans="4:10" ht="12.75">
      <c r="D432" s="13"/>
      <c r="E432" s="13"/>
      <c r="F432" s="13"/>
      <c r="G432" s="13"/>
      <c r="H432" s="13"/>
      <c r="I432" s="13"/>
      <c r="J432" s="13"/>
    </row>
    <row r="433" spans="4:10" ht="12.75">
      <c r="D433" s="13"/>
      <c r="E433" s="13"/>
      <c r="F433" s="13"/>
      <c r="G433" s="13"/>
      <c r="H433" s="13"/>
      <c r="I433" s="13"/>
      <c r="J433" s="13"/>
    </row>
    <row r="434" spans="4:10" ht="12.75">
      <c r="D434" s="13"/>
      <c r="E434" s="13"/>
      <c r="F434" s="13"/>
      <c r="G434" s="13"/>
      <c r="H434" s="13"/>
      <c r="I434" s="13"/>
      <c r="J434" s="13"/>
    </row>
    <row r="435" spans="4:10" ht="12.75">
      <c r="D435" s="13"/>
      <c r="E435" s="13"/>
      <c r="F435" s="13"/>
      <c r="G435" s="13"/>
      <c r="H435" s="13"/>
      <c r="I435" s="13"/>
      <c r="J435" s="13"/>
    </row>
    <row r="436" spans="4:10" ht="12.75">
      <c r="D436" s="13"/>
      <c r="E436" s="13"/>
      <c r="F436" s="13"/>
      <c r="G436" s="13"/>
      <c r="H436" s="13"/>
      <c r="I436" s="13"/>
      <c r="J436" s="13"/>
    </row>
    <row r="437" spans="4:10" ht="12.75">
      <c r="D437" s="13"/>
      <c r="E437" s="13"/>
      <c r="F437" s="13"/>
      <c r="G437" s="13"/>
      <c r="H437" s="13"/>
      <c r="I437" s="13"/>
      <c r="J437" s="13"/>
    </row>
    <row r="438" spans="4:10" ht="12.75">
      <c r="D438" s="13"/>
      <c r="E438" s="13"/>
      <c r="F438" s="13"/>
      <c r="G438" s="13"/>
      <c r="H438" s="13"/>
      <c r="I438" s="13"/>
      <c r="J438" s="13"/>
    </row>
    <row r="439" spans="4:10" ht="12.75">
      <c r="D439" s="13"/>
      <c r="E439" s="13"/>
      <c r="F439" s="13"/>
      <c r="G439" s="13"/>
      <c r="H439" s="13"/>
      <c r="I439" s="13"/>
      <c r="J439" s="13"/>
    </row>
    <row r="440" spans="4:10" ht="12.75">
      <c r="D440" s="13"/>
      <c r="E440" s="13"/>
      <c r="F440" s="13"/>
      <c r="G440" s="13"/>
      <c r="H440" s="13"/>
      <c r="I440" s="13"/>
      <c r="J440" s="13"/>
    </row>
    <row r="441" spans="4:10" ht="12.75">
      <c r="D441" s="13"/>
      <c r="E441" s="13"/>
      <c r="F441" s="13"/>
      <c r="G441" s="13"/>
      <c r="H441" s="13"/>
      <c r="I441" s="13"/>
      <c r="J441" s="13"/>
    </row>
    <row r="442" spans="4:10" ht="12.75">
      <c r="D442" s="13"/>
      <c r="E442" s="13"/>
      <c r="F442" s="13"/>
      <c r="G442" s="13"/>
      <c r="H442" s="13"/>
      <c r="I442" s="13"/>
      <c r="J442" s="13"/>
    </row>
    <row r="443" spans="4:10" ht="12.75">
      <c r="D443" s="13"/>
      <c r="E443" s="13"/>
      <c r="F443" s="13"/>
      <c r="G443" s="13"/>
      <c r="H443" s="13"/>
      <c r="I443" s="13"/>
      <c r="J443" s="13"/>
    </row>
    <row r="444" spans="4:10" ht="12.75">
      <c r="D444" s="13"/>
      <c r="E444" s="13"/>
      <c r="F444" s="13"/>
      <c r="G444" s="13"/>
      <c r="H444" s="13"/>
      <c r="I444" s="13"/>
      <c r="J444" s="13"/>
    </row>
    <row r="445" spans="4:10" ht="12.75">
      <c r="D445" s="13"/>
      <c r="E445" s="13"/>
      <c r="F445" s="13"/>
      <c r="G445" s="13"/>
      <c r="H445" s="13"/>
      <c r="I445" s="13"/>
      <c r="J445" s="13"/>
    </row>
    <row r="446" spans="4:10" ht="12.75">
      <c r="D446" s="13"/>
      <c r="E446" s="13"/>
      <c r="F446" s="13"/>
      <c r="G446" s="13"/>
      <c r="H446" s="13"/>
      <c r="I446" s="13"/>
      <c r="J446" s="13"/>
    </row>
    <row r="447" spans="4:10" ht="12.75">
      <c r="D447" s="13"/>
      <c r="E447" s="13"/>
      <c r="F447" s="13"/>
      <c r="G447" s="13"/>
      <c r="H447" s="13"/>
      <c r="I447" s="13"/>
      <c r="J447" s="13"/>
    </row>
    <row r="448" spans="4:10" ht="12.75">
      <c r="D448" s="13"/>
      <c r="E448" s="13"/>
      <c r="F448" s="13"/>
      <c r="G448" s="13"/>
      <c r="H448" s="13"/>
      <c r="I448" s="13"/>
      <c r="J448" s="13"/>
    </row>
    <row r="449" spans="4:10" ht="12.75">
      <c r="D449" s="13"/>
      <c r="E449" s="13"/>
      <c r="F449" s="13"/>
      <c r="G449" s="13"/>
      <c r="H449" s="13"/>
      <c r="I449" s="13"/>
      <c r="J449" s="13"/>
    </row>
    <row r="450" spans="4:10" ht="12.75">
      <c r="D450" s="13"/>
      <c r="E450" s="13"/>
      <c r="F450" s="13"/>
      <c r="G450" s="13"/>
      <c r="H450" s="13"/>
      <c r="I450" s="13"/>
      <c r="J450" s="13"/>
    </row>
    <row r="451" spans="4:10" ht="12.75">
      <c r="D451" s="13"/>
      <c r="E451" s="13"/>
      <c r="F451" s="13"/>
      <c r="G451" s="13"/>
      <c r="H451" s="13"/>
      <c r="I451" s="13"/>
      <c r="J451" s="13"/>
    </row>
    <row r="452" spans="4:10" ht="12.75">
      <c r="D452" s="13"/>
      <c r="E452" s="13"/>
      <c r="F452" s="13"/>
      <c r="G452" s="13"/>
      <c r="H452" s="13"/>
      <c r="I452" s="13"/>
      <c r="J452" s="13"/>
    </row>
    <row r="453" spans="4:10" ht="12.75">
      <c r="D453" s="13"/>
      <c r="E453" s="13"/>
      <c r="F453" s="13"/>
      <c r="G453" s="13"/>
      <c r="H453" s="13"/>
      <c r="I453" s="13"/>
      <c r="J453" s="13"/>
    </row>
    <row r="454" spans="4:10" ht="12.75">
      <c r="D454" s="13"/>
      <c r="E454" s="13"/>
      <c r="F454" s="13"/>
      <c r="G454" s="13"/>
      <c r="H454" s="13"/>
      <c r="I454" s="13"/>
      <c r="J454" s="13"/>
    </row>
    <row r="455" spans="4:10" ht="12.75">
      <c r="D455" s="13"/>
      <c r="E455" s="13"/>
      <c r="F455" s="13"/>
      <c r="G455" s="13"/>
      <c r="H455" s="13"/>
      <c r="I455" s="13"/>
      <c r="J455" s="13"/>
    </row>
    <row r="456" spans="4:10" ht="12.75">
      <c r="D456" s="13"/>
      <c r="E456" s="13"/>
      <c r="F456" s="13"/>
      <c r="G456" s="13"/>
      <c r="H456" s="13"/>
      <c r="I456" s="13"/>
      <c r="J456" s="13"/>
    </row>
    <row r="457" spans="4:10" ht="12.75">
      <c r="D457" s="13"/>
      <c r="E457" s="13"/>
      <c r="F457" s="13"/>
      <c r="G457" s="13"/>
      <c r="H457" s="13"/>
      <c r="I457" s="13"/>
      <c r="J457" s="13"/>
    </row>
    <row r="458" spans="4:10" ht="12.75">
      <c r="D458" s="13"/>
      <c r="E458" s="13"/>
      <c r="F458" s="13"/>
      <c r="G458" s="13"/>
      <c r="H458" s="13"/>
      <c r="I458" s="13"/>
      <c r="J458" s="13"/>
    </row>
    <row r="459" spans="4:10" ht="12.75">
      <c r="D459" s="13"/>
      <c r="E459" s="13"/>
      <c r="F459" s="13"/>
      <c r="G459" s="13"/>
      <c r="H459" s="13"/>
      <c r="I459" s="13"/>
      <c r="J459" s="13"/>
    </row>
    <row r="460" spans="4:10" ht="12.75">
      <c r="D460" s="13"/>
      <c r="E460" s="13"/>
      <c r="F460" s="13"/>
      <c r="G460" s="13"/>
      <c r="H460" s="13"/>
      <c r="I460" s="13"/>
      <c r="J460" s="13"/>
    </row>
    <row r="461" spans="4:10" ht="12.75">
      <c r="D461" s="13"/>
      <c r="E461" s="13"/>
      <c r="F461" s="13"/>
      <c r="G461" s="13"/>
      <c r="H461" s="13"/>
      <c r="I461" s="13"/>
      <c r="J461" s="13"/>
    </row>
    <row r="462" spans="4:10" ht="12.75">
      <c r="D462" s="13"/>
      <c r="E462" s="13"/>
      <c r="F462" s="13"/>
      <c r="G462" s="13"/>
      <c r="H462" s="13"/>
      <c r="I462" s="13"/>
      <c r="J462" s="13"/>
    </row>
    <row r="463" spans="4:10" ht="12.75">
      <c r="D463" s="13"/>
      <c r="E463" s="13"/>
      <c r="F463" s="13"/>
      <c r="G463" s="13"/>
      <c r="H463" s="13"/>
      <c r="I463" s="13"/>
      <c r="J463" s="13"/>
    </row>
    <row r="464" spans="4:10" ht="12.75">
      <c r="D464" s="13"/>
      <c r="E464" s="13"/>
      <c r="F464" s="13"/>
      <c r="G464" s="13"/>
      <c r="H464" s="13"/>
      <c r="I464" s="13"/>
      <c r="J464" s="13"/>
    </row>
    <row r="465" spans="4:10" ht="12.75">
      <c r="D465" s="13"/>
      <c r="E465" s="13"/>
      <c r="F465" s="13"/>
      <c r="G465" s="13"/>
      <c r="H465" s="13"/>
      <c r="I465" s="13"/>
      <c r="J465" s="13"/>
    </row>
    <row r="466" spans="4:10" ht="12.75">
      <c r="D466" s="13"/>
      <c r="E466" s="13"/>
      <c r="F466" s="13"/>
      <c r="G466" s="13"/>
      <c r="H466" s="13"/>
      <c r="I466" s="13"/>
      <c r="J466" s="13"/>
    </row>
    <row r="467" spans="4:10" ht="12.75">
      <c r="D467" s="13"/>
      <c r="E467" s="13"/>
      <c r="F467" s="13"/>
      <c r="G467" s="13"/>
      <c r="H467" s="13"/>
      <c r="I467" s="13"/>
      <c r="J467" s="13"/>
    </row>
    <row r="468" spans="4:10" ht="12.75">
      <c r="D468" s="13"/>
      <c r="E468" s="13"/>
      <c r="F468" s="13"/>
      <c r="G468" s="13"/>
      <c r="H468" s="13"/>
      <c r="I468" s="13"/>
      <c r="J468" s="13"/>
    </row>
    <row r="469" spans="4:10" ht="12.75">
      <c r="D469" s="13"/>
      <c r="E469" s="13"/>
      <c r="F469" s="13"/>
      <c r="G469" s="13"/>
      <c r="H469" s="13"/>
      <c r="I469" s="13"/>
      <c r="J469" s="13"/>
    </row>
    <row r="470" spans="4:10" ht="12.75">
      <c r="D470" s="13"/>
      <c r="E470" s="13"/>
      <c r="F470" s="13"/>
      <c r="G470" s="13"/>
      <c r="H470" s="13"/>
      <c r="I470" s="13"/>
      <c r="J470" s="13"/>
    </row>
    <row r="471" spans="4:10" ht="12.75">
      <c r="D471" s="13"/>
      <c r="E471" s="13"/>
      <c r="F471" s="13"/>
      <c r="G471" s="13"/>
      <c r="H471" s="13"/>
      <c r="I471" s="13"/>
      <c r="J471" s="13"/>
    </row>
    <row r="472" spans="4:10" ht="12.75">
      <c r="D472" s="13"/>
      <c r="E472" s="13"/>
      <c r="F472" s="13"/>
      <c r="G472" s="13"/>
      <c r="H472" s="13"/>
      <c r="I472" s="13"/>
      <c r="J472" s="13"/>
    </row>
    <row r="473" spans="4:10" ht="12.75">
      <c r="D473" s="13"/>
      <c r="E473" s="13"/>
      <c r="F473" s="13"/>
      <c r="G473" s="13"/>
      <c r="H473" s="13"/>
      <c r="I473" s="13"/>
      <c r="J473" s="13"/>
    </row>
    <row r="474" spans="4:10" ht="12.75">
      <c r="D474" s="13"/>
      <c r="E474" s="13"/>
      <c r="F474" s="13"/>
      <c r="G474" s="13"/>
      <c r="H474" s="13"/>
      <c r="I474" s="13"/>
      <c r="J474" s="13"/>
    </row>
    <row r="475" spans="4:10" ht="12.75">
      <c r="D475" s="13"/>
      <c r="E475" s="13"/>
      <c r="F475" s="13"/>
      <c r="G475" s="13"/>
      <c r="H475" s="13"/>
      <c r="I475" s="13"/>
      <c r="J475" s="13"/>
    </row>
    <row r="476" spans="4:10" ht="12.75">
      <c r="D476" s="13"/>
      <c r="E476" s="13"/>
      <c r="F476" s="13"/>
      <c r="G476" s="13"/>
      <c r="H476" s="13"/>
      <c r="I476" s="13"/>
      <c r="J476" s="13"/>
    </row>
    <row r="477" spans="4:10" ht="12.75">
      <c r="D477" s="13"/>
      <c r="E477" s="13"/>
      <c r="F477" s="13"/>
      <c r="G477" s="13"/>
      <c r="H477" s="13"/>
      <c r="I477" s="13"/>
      <c r="J477" s="13"/>
    </row>
    <row r="478" spans="4:10" ht="12.75">
      <c r="D478" s="13"/>
      <c r="E478" s="13"/>
      <c r="F478" s="13"/>
      <c r="G478" s="13"/>
      <c r="H478" s="13"/>
      <c r="I478" s="13"/>
      <c r="J478" s="13"/>
    </row>
    <row r="479" spans="4:10" ht="12.75">
      <c r="D479" s="13"/>
      <c r="E479" s="13"/>
      <c r="F479" s="13"/>
      <c r="G479" s="13"/>
      <c r="H479" s="13"/>
      <c r="I479" s="13"/>
      <c r="J479" s="13"/>
    </row>
    <row r="480" spans="4:10" ht="12.75">
      <c r="D480" s="13"/>
      <c r="E480" s="13"/>
      <c r="F480" s="13"/>
      <c r="G480" s="13"/>
      <c r="H480" s="13"/>
      <c r="I480" s="13"/>
      <c r="J480" s="13"/>
    </row>
    <row r="481" spans="4:10" ht="12.75">
      <c r="D481" s="13"/>
      <c r="E481" s="13"/>
      <c r="F481" s="13"/>
      <c r="G481" s="13"/>
      <c r="H481" s="13"/>
      <c r="I481" s="13"/>
      <c r="J481" s="13"/>
    </row>
    <row r="482" spans="4:10" ht="12.75">
      <c r="D482" s="13"/>
      <c r="E482" s="13"/>
      <c r="F482" s="13"/>
      <c r="G482" s="13"/>
      <c r="H482" s="13"/>
      <c r="I482" s="13"/>
      <c r="J482" s="13"/>
    </row>
    <row r="483" spans="4:10" ht="12.75">
      <c r="D483" s="13"/>
      <c r="E483" s="13"/>
      <c r="F483" s="13"/>
      <c r="G483" s="13"/>
      <c r="H483" s="13"/>
      <c r="I483" s="13"/>
      <c r="J483" s="13"/>
    </row>
    <row r="484" spans="4:10" ht="12.75">
      <c r="D484" s="13"/>
      <c r="E484" s="13"/>
      <c r="F484" s="13"/>
      <c r="G484" s="13"/>
      <c r="H484" s="13"/>
      <c r="I484" s="13"/>
      <c r="J484" s="13"/>
    </row>
    <row r="485" spans="4:10" ht="12.75">
      <c r="D485" s="13"/>
      <c r="E485" s="13"/>
      <c r="F485" s="13"/>
      <c r="G485" s="13"/>
      <c r="H485" s="13"/>
      <c r="I485" s="13"/>
      <c r="J485" s="13"/>
    </row>
    <row r="486" spans="4:10" ht="12.75">
      <c r="D486" s="13"/>
      <c r="E486" s="13"/>
      <c r="F486" s="13"/>
      <c r="G486" s="13"/>
      <c r="H486" s="13"/>
      <c r="I486" s="13"/>
      <c r="J486" s="13"/>
    </row>
    <row r="487" spans="4:10" ht="12.75">
      <c r="D487" s="13"/>
      <c r="E487" s="13"/>
      <c r="F487" s="13"/>
      <c r="G487" s="13"/>
      <c r="H487" s="13"/>
      <c r="I487" s="13"/>
      <c r="J487" s="13"/>
    </row>
    <row r="488" spans="4:10" ht="12.75">
      <c r="D488" s="13"/>
      <c r="E488" s="13"/>
      <c r="F488" s="13"/>
      <c r="G488" s="13"/>
      <c r="H488" s="13"/>
      <c r="I488" s="13"/>
      <c r="J488" s="13"/>
    </row>
    <row r="489" spans="4:10" ht="12.75">
      <c r="D489" s="13"/>
      <c r="E489" s="13"/>
      <c r="F489" s="13"/>
      <c r="G489" s="13"/>
      <c r="H489" s="13"/>
      <c r="I489" s="13"/>
      <c r="J489" s="13"/>
    </row>
    <row r="490" spans="4:10" ht="12.75">
      <c r="D490" s="13"/>
      <c r="E490" s="13"/>
      <c r="F490" s="13"/>
      <c r="G490" s="13"/>
      <c r="H490" s="13"/>
      <c r="I490" s="13"/>
      <c r="J490" s="13"/>
    </row>
    <row r="491" spans="4:10" ht="12.75">
      <c r="D491" s="13"/>
      <c r="E491" s="13"/>
      <c r="F491" s="13"/>
      <c r="G491" s="13"/>
      <c r="H491" s="13"/>
      <c r="I491" s="13"/>
      <c r="J491" s="13"/>
    </row>
    <row r="492" spans="4:10" ht="12.75">
      <c r="D492" s="13"/>
      <c r="E492" s="13"/>
      <c r="F492" s="13"/>
      <c r="G492" s="13"/>
      <c r="H492" s="13"/>
      <c r="I492" s="13"/>
      <c r="J492" s="13"/>
    </row>
    <row r="493" spans="4:10" ht="12.75">
      <c r="D493" s="13"/>
      <c r="E493" s="13"/>
      <c r="F493" s="13"/>
      <c r="G493" s="13"/>
      <c r="H493" s="13"/>
      <c r="I493" s="13"/>
      <c r="J493" s="13"/>
    </row>
    <row r="494" spans="4:10" ht="12.75">
      <c r="D494" s="13"/>
      <c r="E494" s="13"/>
      <c r="F494" s="13"/>
      <c r="G494" s="13"/>
      <c r="H494" s="13"/>
      <c r="I494" s="13"/>
      <c r="J494" s="13"/>
    </row>
    <row r="495" spans="4:10" ht="12.75">
      <c r="D495" s="13"/>
      <c r="E495" s="13"/>
      <c r="F495" s="13"/>
      <c r="G495" s="13"/>
      <c r="H495" s="13"/>
      <c r="I495" s="13"/>
      <c r="J495" s="13"/>
    </row>
    <row r="496" spans="4:10" ht="12.75">
      <c r="D496" s="13"/>
      <c r="E496" s="13"/>
      <c r="F496" s="13"/>
      <c r="G496" s="13"/>
      <c r="H496" s="13"/>
      <c r="I496" s="13"/>
      <c r="J496" s="13"/>
    </row>
    <row r="497" spans="4:10" ht="12.75">
      <c r="D497" s="13"/>
      <c r="E497" s="13"/>
      <c r="F497" s="13"/>
      <c r="G497" s="13"/>
      <c r="H497" s="13"/>
      <c r="I497" s="13"/>
      <c r="J497" s="13"/>
    </row>
    <row r="498" spans="4:10" ht="12.75">
      <c r="D498" s="13"/>
      <c r="E498" s="13"/>
      <c r="F498" s="13"/>
      <c r="G498" s="13"/>
      <c r="H498" s="13"/>
      <c r="I498" s="13"/>
      <c r="J498" s="13"/>
    </row>
    <row r="499" spans="4:10" ht="12.75">
      <c r="D499" s="13"/>
      <c r="E499" s="13"/>
      <c r="F499" s="13"/>
      <c r="G499" s="13"/>
      <c r="H499" s="13"/>
      <c r="I499" s="13"/>
      <c r="J499" s="13"/>
    </row>
    <row r="500" spans="4:10" ht="12.75">
      <c r="D500" s="13"/>
      <c r="E500" s="13"/>
      <c r="F500" s="13"/>
      <c r="G500" s="13"/>
      <c r="H500" s="13"/>
      <c r="I500" s="13"/>
      <c r="J500" s="13"/>
    </row>
    <row r="501" spans="4:10" ht="12.75">
      <c r="D501" s="13"/>
      <c r="E501" s="13"/>
      <c r="F501" s="13"/>
      <c r="G501" s="13"/>
      <c r="H501" s="13"/>
      <c r="I501" s="13"/>
      <c r="J501" s="13"/>
    </row>
    <row r="502" spans="4:10" ht="12.75">
      <c r="D502" s="13"/>
      <c r="E502" s="13"/>
      <c r="F502" s="13"/>
      <c r="G502" s="13"/>
      <c r="H502" s="13"/>
      <c r="I502" s="13"/>
      <c r="J502" s="13"/>
    </row>
    <row r="503" spans="4:10" ht="12.75">
      <c r="D503" s="13"/>
      <c r="E503" s="13"/>
      <c r="F503" s="13"/>
      <c r="G503" s="13"/>
      <c r="H503" s="13"/>
      <c r="I503" s="13"/>
      <c r="J503" s="13"/>
    </row>
    <row r="504" spans="4:10" ht="12.75">
      <c r="D504" s="13"/>
      <c r="E504" s="13"/>
      <c r="F504" s="13"/>
      <c r="G504" s="13"/>
      <c r="H504" s="13"/>
      <c r="I504" s="13"/>
      <c r="J504" s="13"/>
    </row>
    <row r="505" spans="4:10" ht="12.75">
      <c r="D505" s="13"/>
      <c r="E505" s="13"/>
      <c r="F505" s="13"/>
      <c r="G505" s="13"/>
      <c r="H505" s="13"/>
      <c r="I505" s="13"/>
      <c r="J505" s="13"/>
    </row>
    <row r="506" spans="4:10" ht="12.75">
      <c r="D506" s="13"/>
      <c r="E506" s="13"/>
      <c r="F506" s="13"/>
      <c r="G506" s="13"/>
      <c r="H506" s="13"/>
      <c r="I506" s="13"/>
      <c r="J506" s="13"/>
    </row>
    <row r="507" spans="4:10" ht="12.75">
      <c r="D507" s="13"/>
      <c r="E507" s="13"/>
      <c r="F507" s="13"/>
      <c r="G507" s="13"/>
      <c r="H507" s="13"/>
      <c r="I507" s="13"/>
      <c r="J507" s="13"/>
    </row>
    <row r="508" spans="4:10" ht="12.75">
      <c r="D508" s="13"/>
      <c r="E508" s="13"/>
      <c r="F508" s="13"/>
      <c r="G508" s="13"/>
      <c r="H508" s="13"/>
      <c r="I508" s="13"/>
      <c r="J508" s="13"/>
    </row>
    <row r="509" spans="4:10" ht="12.75">
      <c r="D509" s="13"/>
      <c r="E509" s="13"/>
      <c r="F509" s="13"/>
      <c r="G509" s="13"/>
      <c r="H509" s="13"/>
      <c r="I509" s="13"/>
      <c r="J509" s="13"/>
    </row>
    <row r="510" spans="4:10" ht="12.75">
      <c r="D510" s="13"/>
      <c r="E510" s="13"/>
      <c r="F510" s="13"/>
      <c r="G510" s="13"/>
      <c r="H510" s="13"/>
      <c r="I510" s="13"/>
      <c r="J510" s="13"/>
    </row>
    <row r="511" spans="4:10" ht="12.75">
      <c r="D511" s="13"/>
      <c r="E511" s="13"/>
      <c r="F511" s="13"/>
      <c r="G511" s="13"/>
      <c r="H511" s="13"/>
      <c r="I511" s="13"/>
      <c r="J511" s="13"/>
    </row>
    <row r="512" spans="4:10" ht="12.75">
      <c r="D512" s="13"/>
      <c r="E512" s="13"/>
      <c r="F512" s="13"/>
      <c r="G512" s="13"/>
      <c r="H512" s="13"/>
      <c r="I512" s="13"/>
      <c r="J512" s="13"/>
    </row>
    <row r="513" spans="4:10" ht="12.75">
      <c r="D513" s="13"/>
      <c r="E513" s="13"/>
      <c r="F513" s="13"/>
      <c r="G513" s="13"/>
      <c r="H513" s="13"/>
      <c r="I513" s="13"/>
      <c r="J513" s="13"/>
    </row>
    <row r="514" spans="4:10" ht="12.75">
      <c r="D514" s="13"/>
      <c r="E514" s="13"/>
      <c r="F514" s="13"/>
      <c r="G514" s="13"/>
      <c r="H514" s="13"/>
      <c r="I514" s="13"/>
      <c r="J514" s="13"/>
    </row>
    <row r="515" spans="4:10" ht="12.75">
      <c r="D515" s="13"/>
      <c r="E515" s="13"/>
      <c r="F515" s="13"/>
      <c r="G515" s="13"/>
      <c r="H515" s="13"/>
      <c r="I515" s="13"/>
      <c r="J515" s="13"/>
    </row>
    <row r="516" spans="4:10" ht="12.75">
      <c r="D516" s="13"/>
      <c r="E516" s="13"/>
      <c r="F516" s="13"/>
      <c r="G516" s="13"/>
      <c r="H516" s="13"/>
      <c r="I516" s="13"/>
      <c r="J516" s="13"/>
    </row>
    <row r="517" spans="4:10" ht="12.75">
      <c r="D517" s="13"/>
      <c r="E517" s="13"/>
      <c r="F517" s="13"/>
      <c r="G517" s="13"/>
      <c r="H517" s="13"/>
      <c r="I517" s="13"/>
      <c r="J517" s="13"/>
    </row>
    <row r="518" spans="4:10" ht="12.75">
      <c r="D518" s="13"/>
      <c r="E518" s="13"/>
      <c r="F518" s="13"/>
      <c r="G518" s="13"/>
      <c r="H518" s="13"/>
      <c r="I518" s="13"/>
      <c r="J518" s="13"/>
    </row>
    <row r="519" spans="4:10" ht="12.75">
      <c r="D519" s="13"/>
      <c r="E519" s="13"/>
      <c r="F519" s="13"/>
      <c r="G519" s="13"/>
      <c r="H519" s="13"/>
      <c r="I519" s="13"/>
      <c r="J519" s="13"/>
    </row>
    <row r="520" spans="4:10" ht="12.75">
      <c r="D520" s="13"/>
      <c r="E520" s="13"/>
      <c r="F520" s="13"/>
      <c r="G520" s="13"/>
      <c r="H520" s="13"/>
      <c r="I520" s="13"/>
      <c r="J520" s="13"/>
    </row>
    <row r="521" spans="4:10" ht="12.75">
      <c r="D521" s="13"/>
      <c r="E521" s="13"/>
      <c r="F521" s="13"/>
      <c r="G521" s="13"/>
      <c r="H521" s="13"/>
      <c r="I521" s="13"/>
      <c r="J521" s="13"/>
    </row>
    <row r="522" spans="4:10" ht="12.75">
      <c r="D522" s="13"/>
      <c r="E522" s="13"/>
      <c r="F522" s="13"/>
      <c r="G522" s="13"/>
      <c r="H522" s="13"/>
      <c r="I522" s="13"/>
      <c r="J522" s="13"/>
    </row>
    <row r="523" spans="4:10" ht="12.75">
      <c r="D523" s="13"/>
      <c r="E523" s="13"/>
      <c r="F523" s="13"/>
      <c r="G523" s="13"/>
      <c r="H523" s="13"/>
      <c r="I523" s="13"/>
      <c r="J523" s="13"/>
    </row>
    <row r="524" spans="4:10" ht="12.75">
      <c r="D524" s="13"/>
      <c r="E524" s="13"/>
      <c r="F524" s="13"/>
      <c r="G524" s="13"/>
      <c r="H524" s="13"/>
      <c r="I524" s="13"/>
      <c r="J524" s="13"/>
    </row>
    <row r="525" spans="4:10" ht="12.75">
      <c r="D525" s="13"/>
      <c r="E525" s="13"/>
      <c r="F525" s="13"/>
      <c r="G525" s="13"/>
      <c r="H525" s="13"/>
      <c r="I525" s="13"/>
      <c r="J525" s="13"/>
    </row>
    <row r="526" spans="4:10" ht="12.75">
      <c r="D526" s="13"/>
      <c r="E526" s="13"/>
      <c r="F526" s="13"/>
      <c r="G526" s="13"/>
      <c r="H526" s="13"/>
      <c r="I526" s="13"/>
      <c r="J526" s="13"/>
    </row>
    <row r="527" spans="4:10" ht="12.75">
      <c r="D527" s="13"/>
      <c r="E527" s="13"/>
      <c r="F527" s="13"/>
      <c r="G527" s="13"/>
      <c r="H527" s="13"/>
      <c r="I527" s="13"/>
      <c r="J527" s="13"/>
    </row>
    <row r="528" spans="4:10" ht="12.75">
      <c r="D528" s="13"/>
      <c r="E528" s="13"/>
      <c r="F528" s="13"/>
      <c r="G528" s="13"/>
      <c r="H528" s="13"/>
      <c r="I528" s="13"/>
      <c r="J528" s="13"/>
    </row>
    <row r="529" spans="4:10" ht="12.75">
      <c r="D529" s="13"/>
      <c r="E529" s="13"/>
      <c r="F529" s="13"/>
      <c r="G529" s="13"/>
      <c r="H529" s="13"/>
      <c r="I529" s="13"/>
      <c r="J529" s="13"/>
    </row>
    <row r="530" spans="4:10" ht="12.75">
      <c r="D530" s="13"/>
      <c r="E530" s="13"/>
      <c r="F530" s="13"/>
      <c r="G530" s="13"/>
      <c r="H530" s="13"/>
      <c r="I530" s="13"/>
      <c r="J530" s="13"/>
    </row>
    <row r="531" spans="4:10" ht="12.75">
      <c r="D531" s="13"/>
      <c r="E531" s="13"/>
      <c r="F531" s="13"/>
      <c r="G531" s="13"/>
      <c r="H531" s="13"/>
      <c r="I531" s="13"/>
      <c r="J531" s="13"/>
    </row>
    <row r="532" spans="4:10" ht="12.75">
      <c r="D532" s="13"/>
      <c r="E532" s="13"/>
      <c r="F532" s="13"/>
      <c r="G532" s="13"/>
      <c r="H532" s="13"/>
      <c r="I532" s="13"/>
      <c r="J532" s="13"/>
    </row>
    <row r="533" spans="4:10" ht="12.75">
      <c r="D533" s="13"/>
      <c r="E533" s="13"/>
      <c r="F533" s="13"/>
      <c r="G533" s="13"/>
      <c r="H533" s="13"/>
      <c r="I533" s="13"/>
      <c r="J533" s="13"/>
    </row>
    <row r="534" spans="4:10" ht="12.75">
      <c r="D534" s="13"/>
      <c r="E534" s="13"/>
      <c r="F534" s="13"/>
      <c r="G534" s="13"/>
      <c r="H534" s="13"/>
      <c r="I534" s="13"/>
      <c r="J534" s="13"/>
    </row>
    <row r="535" spans="4:10" ht="12.75">
      <c r="D535" s="13"/>
      <c r="E535" s="13"/>
      <c r="F535" s="13"/>
      <c r="G535" s="13"/>
      <c r="H535" s="13"/>
      <c r="I535" s="13"/>
      <c r="J535" s="13"/>
    </row>
    <row r="536" spans="4:10" ht="12.75">
      <c r="D536" s="13"/>
      <c r="E536" s="13"/>
      <c r="F536" s="13"/>
      <c r="G536" s="13"/>
      <c r="H536" s="13"/>
      <c r="I536" s="13"/>
      <c r="J536" s="13"/>
    </row>
    <row r="537" spans="4:10" ht="12.75">
      <c r="D537" s="13"/>
      <c r="E537" s="13"/>
      <c r="F537" s="13"/>
      <c r="G537" s="13"/>
      <c r="H537" s="13"/>
      <c r="I537" s="13"/>
      <c r="J537" s="13"/>
    </row>
    <row r="538" spans="4:10" ht="12.75">
      <c r="D538" s="13"/>
      <c r="E538" s="13"/>
      <c r="F538" s="13"/>
      <c r="G538" s="13"/>
      <c r="H538" s="13"/>
      <c r="I538" s="13"/>
      <c r="J538" s="13"/>
    </row>
    <row r="539" spans="4:10" ht="12.75">
      <c r="D539" s="13"/>
      <c r="E539" s="13"/>
      <c r="F539" s="13"/>
      <c r="G539" s="13"/>
      <c r="H539" s="13"/>
      <c r="I539" s="13"/>
      <c r="J539" s="13"/>
    </row>
    <row r="540" spans="4:10" ht="12.75">
      <c r="D540" s="13"/>
      <c r="E540" s="13"/>
      <c r="F540" s="13"/>
      <c r="G540" s="13"/>
      <c r="H540" s="13"/>
      <c r="I540" s="13"/>
      <c r="J540" s="13"/>
    </row>
    <row r="541" spans="4:10" ht="12.75">
      <c r="D541" s="13"/>
      <c r="E541" s="13"/>
      <c r="F541" s="13"/>
      <c r="G541" s="13"/>
      <c r="H541" s="13"/>
      <c r="I541" s="13"/>
      <c r="J541" s="13"/>
    </row>
    <row r="542" spans="4:10" ht="12.75">
      <c r="D542" s="13"/>
      <c r="E542" s="13"/>
      <c r="F542" s="13"/>
      <c r="G542" s="13"/>
      <c r="H542" s="13"/>
      <c r="I542" s="13"/>
      <c r="J542" s="13"/>
    </row>
    <row r="543" spans="4:10" ht="12.75">
      <c r="D543" s="13"/>
      <c r="E543" s="13"/>
      <c r="F543" s="13"/>
      <c r="G543" s="13"/>
      <c r="H543" s="13"/>
      <c r="I543" s="13"/>
      <c r="J543" s="13"/>
    </row>
    <row r="544" spans="4:10" ht="12.75">
      <c r="D544" s="13"/>
      <c r="E544" s="13"/>
      <c r="F544" s="13"/>
      <c r="G544" s="13"/>
      <c r="H544" s="13"/>
      <c r="I544" s="13"/>
      <c r="J544" s="13"/>
    </row>
    <row r="545" spans="4:10" ht="12.75">
      <c r="D545" s="13"/>
      <c r="E545" s="13"/>
      <c r="F545" s="13"/>
      <c r="G545" s="13"/>
      <c r="H545" s="13"/>
      <c r="I545" s="13"/>
      <c r="J545" s="13"/>
    </row>
    <row r="546" spans="4:10" ht="12.75">
      <c r="D546" s="13"/>
      <c r="E546" s="13"/>
      <c r="F546" s="13"/>
      <c r="G546" s="13"/>
      <c r="H546" s="13"/>
      <c r="I546" s="13"/>
      <c r="J546" s="13"/>
    </row>
    <row r="547" spans="4:10" ht="12.75">
      <c r="D547" s="13"/>
      <c r="E547" s="13"/>
      <c r="F547" s="13"/>
      <c r="G547" s="13"/>
      <c r="H547" s="13"/>
      <c r="I547" s="13"/>
      <c r="J547" s="13"/>
    </row>
    <row r="548" spans="4:10" ht="12.75">
      <c r="D548" s="13"/>
      <c r="E548" s="13"/>
      <c r="F548" s="13"/>
      <c r="G548" s="13"/>
      <c r="H548" s="13"/>
      <c r="I548" s="13"/>
      <c r="J548" s="13"/>
    </row>
    <row r="549" spans="4:10" ht="12.75">
      <c r="D549" s="13"/>
      <c r="E549" s="13"/>
      <c r="F549" s="13"/>
      <c r="G549" s="13"/>
      <c r="H549" s="13"/>
      <c r="I549" s="13"/>
      <c r="J549" s="13"/>
    </row>
    <row r="550" spans="4:10" ht="12.75">
      <c r="D550" s="13"/>
      <c r="E550" s="13"/>
      <c r="F550" s="13"/>
      <c r="G550" s="13"/>
      <c r="H550" s="13"/>
      <c r="I550" s="13"/>
      <c r="J550" s="13"/>
    </row>
    <row r="551" spans="4:10" ht="12.75">
      <c r="D551" s="13"/>
      <c r="E551" s="13"/>
      <c r="F551" s="13"/>
      <c r="G551" s="13"/>
      <c r="H551" s="13"/>
      <c r="I551" s="13"/>
      <c r="J551" s="13"/>
    </row>
    <row r="552" spans="4:10" ht="12.75">
      <c r="D552" s="13"/>
      <c r="E552" s="13"/>
      <c r="F552" s="13"/>
      <c r="G552" s="13"/>
      <c r="H552" s="13"/>
      <c r="I552" s="13"/>
      <c r="J552" s="13"/>
    </row>
    <row r="553" spans="4:10" ht="12.75">
      <c r="D553" s="13"/>
      <c r="E553" s="13"/>
      <c r="F553" s="13"/>
      <c r="G553" s="13"/>
      <c r="H553" s="13"/>
      <c r="I553" s="13"/>
      <c r="J553" s="13"/>
    </row>
    <row r="554" spans="4:10" ht="12.75">
      <c r="D554" s="13"/>
      <c r="E554" s="13"/>
      <c r="F554" s="13"/>
      <c r="G554" s="13"/>
      <c r="H554" s="13"/>
      <c r="I554" s="13"/>
      <c r="J554" s="13"/>
    </row>
    <row r="555" spans="4:10" ht="12.75">
      <c r="D555" s="13"/>
      <c r="E555" s="13"/>
      <c r="F555" s="13"/>
      <c r="G555" s="13"/>
      <c r="H555" s="13"/>
      <c r="I555" s="13"/>
      <c r="J555" s="13"/>
    </row>
    <row r="556" spans="4:10" ht="12.75">
      <c r="D556" s="13"/>
      <c r="E556" s="13"/>
      <c r="F556" s="13"/>
      <c r="G556" s="13"/>
      <c r="H556" s="13"/>
      <c r="I556" s="13"/>
      <c r="J556" s="13"/>
    </row>
    <row r="557" spans="4:10" ht="12.75">
      <c r="D557" s="13"/>
      <c r="E557" s="13"/>
      <c r="F557" s="13"/>
      <c r="G557" s="13"/>
      <c r="H557" s="13"/>
      <c r="I557" s="13"/>
      <c r="J557" s="13"/>
    </row>
    <row r="558" spans="4:10" ht="12.75">
      <c r="D558" s="13"/>
      <c r="E558" s="13"/>
      <c r="F558" s="13"/>
      <c r="G558" s="13"/>
      <c r="H558" s="13"/>
      <c r="I558" s="13"/>
      <c r="J558" s="13"/>
    </row>
    <row r="559" spans="4:10" ht="12.75">
      <c r="D559" s="13"/>
      <c r="E559" s="13"/>
      <c r="F559" s="13"/>
      <c r="G559" s="13"/>
      <c r="H559" s="13"/>
      <c r="I559" s="13"/>
      <c r="J559" s="13"/>
    </row>
    <row r="560" spans="4:10" ht="12.75">
      <c r="D560" s="13"/>
      <c r="E560" s="13"/>
      <c r="F560" s="13"/>
      <c r="G560" s="13"/>
      <c r="H560" s="13"/>
      <c r="I560" s="13"/>
      <c r="J560" s="13"/>
    </row>
    <row r="561" spans="4:10" ht="12.75">
      <c r="D561" s="13"/>
      <c r="E561" s="13"/>
      <c r="F561" s="13"/>
      <c r="G561" s="13"/>
      <c r="H561" s="13"/>
      <c r="I561" s="13"/>
      <c r="J561" s="13"/>
    </row>
    <row r="562" spans="4:10" ht="12.75">
      <c r="D562" s="13"/>
      <c r="E562" s="13"/>
      <c r="F562" s="13"/>
      <c r="G562" s="13"/>
      <c r="H562" s="13"/>
      <c r="I562" s="13"/>
      <c r="J562" s="13"/>
    </row>
    <row r="563" spans="4:10" ht="12.75">
      <c r="D563" s="13"/>
      <c r="E563" s="13"/>
      <c r="F563" s="13"/>
      <c r="G563" s="13"/>
      <c r="H563" s="13"/>
      <c r="I563" s="13"/>
      <c r="J563" s="13"/>
    </row>
    <row r="564" spans="4:10" ht="12.75">
      <c r="D564" s="13"/>
      <c r="E564" s="13"/>
      <c r="F564" s="13"/>
      <c r="G564" s="13"/>
      <c r="H564" s="13"/>
      <c r="I564" s="13"/>
      <c r="J564" s="13"/>
    </row>
    <row r="565" spans="4:10" ht="12.75">
      <c r="D565" s="13"/>
      <c r="E565" s="13"/>
      <c r="F565" s="13"/>
      <c r="G565" s="13"/>
      <c r="H565" s="13"/>
      <c r="I565" s="13"/>
      <c r="J565" s="13"/>
    </row>
    <row r="566" spans="4:10" ht="12.75">
      <c r="D566" s="13"/>
      <c r="E566" s="13"/>
      <c r="F566" s="13"/>
      <c r="G566" s="13"/>
      <c r="H566" s="13"/>
      <c r="I566" s="13"/>
      <c r="J566" s="13"/>
    </row>
    <row r="567" spans="4:10" ht="12.75">
      <c r="D567" s="13"/>
      <c r="E567" s="13"/>
      <c r="F567" s="13"/>
      <c r="G567" s="13"/>
      <c r="H567" s="13"/>
      <c r="I567" s="13"/>
      <c r="J567" s="13"/>
    </row>
    <row r="568" spans="4:10" ht="12.75">
      <c r="D568" s="13"/>
      <c r="E568" s="13"/>
      <c r="F568" s="13"/>
      <c r="G568" s="13"/>
      <c r="H568" s="13"/>
      <c r="I568" s="13"/>
      <c r="J568" s="13"/>
    </row>
    <row r="569" spans="4:10" ht="12.75">
      <c r="D569" s="13"/>
      <c r="E569" s="13"/>
      <c r="F569" s="13"/>
      <c r="G569" s="13"/>
      <c r="H569" s="13"/>
      <c r="I569" s="13"/>
      <c r="J569" s="13"/>
    </row>
    <row r="570" spans="4:10" ht="12.75">
      <c r="D570" s="13"/>
      <c r="E570" s="13"/>
      <c r="F570" s="13"/>
      <c r="G570" s="13"/>
      <c r="H570" s="13"/>
      <c r="I570" s="13"/>
      <c r="J570" s="13"/>
    </row>
    <row r="571" spans="4:10" ht="12.75">
      <c r="D571" s="13"/>
      <c r="E571" s="13"/>
      <c r="F571" s="13"/>
      <c r="G571" s="13"/>
      <c r="H571" s="13"/>
      <c r="I571" s="13"/>
      <c r="J571" s="13"/>
    </row>
    <row r="572" spans="4:10" ht="12.75">
      <c r="D572" s="13"/>
      <c r="E572" s="13"/>
      <c r="F572" s="13"/>
      <c r="G572" s="13"/>
      <c r="H572" s="13"/>
      <c r="I572" s="13"/>
      <c r="J572" s="13"/>
    </row>
    <row r="573" spans="4:10" ht="12.75">
      <c r="D573" s="13"/>
      <c r="E573" s="13"/>
      <c r="F573" s="13"/>
      <c r="G573" s="13"/>
      <c r="H573" s="13"/>
      <c r="I573" s="13"/>
      <c r="J573" s="13"/>
    </row>
    <row r="574" spans="4:10" ht="12.75">
      <c r="D574" s="13"/>
      <c r="E574" s="13"/>
      <c r="F574" s="13"/>
      <c r="G574" s="13"/>
      <c r="H574" s="13"/>
      <c r="I574" s="13"/>
      <c r="J574" s="13"/>
    </row>
    <row r="575" spans="4:10" ht="12.75">
      <c r="D575" s="13"/>
      <c r="E575" s="13"/>
      <c r="F575" s="13"/>
      <c r="G575" s="13"/>
      <c r="H575" s="13"/>
      <c r="I575" s="13"/>
      <c r="J575" s="13"/>
    </row>
    <row r="576" spans="4:10" ht="12.75">
      <c r="D576" s="13"/>
      <c r="E576" s="13"/>
      <c r="F576" s="13"/>
      <c r="G576" s="13"/>
      <c r="H576" s="13"/>
      <c r="I576" s="13"/>
      <c r="J576" s="13"/>
    </row>
    <row r="577" spans="4:10" ht="12.75">
      <c r="D577" s="13"/>
      <c r="E577" s="13"/>
      <c r="F577" s="13"/>
      <c r="G577" s="13"/>
      <c r="H577" s="13"/>
      <c r="I577" s="13"/>
      <c r="J577" s="13"/>
    </row>
    <row r="578" spans="4:10" ht="12.75">
      <c r="D578" s="13"/>
      <c r="E578" s="13"/>
      <c r="F578" s="13"/>
      <c r="G578" s="13"/>
      <c r="H578" s="13"/>
      <c r="I578" s="13"/>
      <c r="J578" s="13"/>
    </row>
    <row r="579" spans="4:10" ht="12.75">
      <c r="D579" s="13"/>
      <c r="E579" s="13"/>
      <c r="F579" s="13"/>
      <c r="G579" s="13"/>
      <c r="H579" s="13"/>
      <c r="I579" s="13"/>
      <c r="J579" s="13"/>
    </row>
    <row r="580" spans="4:10" ht="12.75">
      <c r="D580" s="13"/>
      <c r="E580" s="13"/>
      <c r="F580" s="13"/>
      <c r="G580" s="13"/>
      <c r="H580" s="13"/>
      <c r="I580" s="13"/>
      <c r="J580" s="13"/>
    </row>
    <row r="581" spans="4:10" ht="12.75">
      <c r="D581" s="13"/>
      <c r="E581" s="13"/>
      <c r="F581" s="13"/>
      <c r="G581" s="13"/>
      <c r="H581" s="13"/>
      <c r="I581" s="13"/>
      <c r="J581" s="13"/>
    </row>
    <row r="582" spans="4:10" ht="12.75">
      <c r="D582" s="13"/>
      <c r="E582" s="13"/>
      <c r="F582" s="13"/>
      <c r="G582" s="13"/>
      <c r="H582" s="13"/>
      <c r="I582" s="13"/>
      <c r="J582" s="13"/>
    </row>
    <row r="583" spans="4:10" ht="12.75">
      <c r="D583" s="13"/>
      <c r="E583" s="13"/>
      <c r="F583" s="13"/>
      <c r="G583" s="13"/>
      <c r="H583" s="13"/>
      <c r="I583" s="13"/>
      <c r="J583" s="13"/>
    </row>
    <row r="584" spans="4:10" ht="12.75">
      <c r="D584" s="13"/>
      <c r="E584" s="13"/>
      <c r="F584" s="13"/>
      <c r="G584" s="13"/>
      <c r="H584" s="13"/>
      <c r="I584" s="13"/>
      <c r="J584" s="13"/>
    </row>
    <row r="585" spans="4:10" ht="12.75">
      <c r="D585" s="13"/>
      <c r="E585" s="13"/>
      <c r="F585" s="13"/>
      <c r="G585" s="13"/>
      <c r="H585" s="13"/>
      <c r="I585" s="13"/>
      <c r="J585" s="13"/>
    </row>
    <row r="586" spans="4:10" ht="12.75">
      <c r="D586" s="13"/>
      <c r="E586" s="13"/>
      <c r="F586" s="13"/>
      <c r="G586" s="13"/>
      <c r="H586" s="13"/>
      <c r="I586" s="13"/>
      <c r="J586" s="13"/>
    </row>
    <row r="587" spans="4:10" ht="12.75">
      <c r="D587" s="13"/>
      <c r="E587" s="13"/>
      <c r="F587" s="13"/>
      <c r="G587" s="13"/>
      <c r="H587" s="13"/>
      <c r="I587" s="13"/>
      <c r="J587" s="13"/>
    </row>
    <row r="588" spans="4:10" ht="12.75">
      <c r="D588" s="13"/>
      <c r="E588" s="13"/>
      <c r="F588" s="13"/>
      <c r="G588" s="13"/>
      <c r="H588" s="13"/>
      <c r="I588" s="13"/>
      <c r="J588" s="13"/>
    </row>
    <row r="589" spans="4:10" ht="12.75">
      <c r="D589" s="13"/>
      <c r="E589" s="13"/>
      <c r="F589" s="13"/>
      <c r="G589" s="13"/>
      <c r="H589" s="13"/>
      <c r="I589" s="13"/>
      <c r="J589" s="13"/>
    </row>
    <row r="590" spans="4:10" ht="12.75">
      <c r="D590" s="13"/>
      <c r="E590" s="13"/>
      <c r="F590" s="13"/>
      <c r="G590" s="13"/>
      <c r="H590" s="13"/>
      <c r="I590" s="13"/>
      <c r="J590" s="13"/>
    </row>
    <row r="591" spans="4:10" ht="12.75">
      <c r="D591" s="13"/>
      <c r="E591" s="13"/>
      <c r="F591" s="13"/>
      <c r="G591" s="13"/>
      <c r="H591" s="13"/>
      <c r="I591" s="13"/>
      <c r="J591" s="13"/>
    </row>
    <row r="592" spans="4:10" ht="12.75">
      <c r="D592" s="13"/>
      <c r="E592" s="13"/>
      <c r="F592" s="13"/>
      <c r="G592" s="13"/>
      <c r="H592" s="13"/>
      <c r="I592" s="13"/>
      <c r="J592" s="13"/>
    </row>
    <row r="593" spans="4:10" ht="12.75">
      <c r="D593" s="13"/>
      <c r="E593" s="13"/>
      <c r="F593" s="13"/>
      <c r="G593" s="13"/>
      <c r="H593" s="13"/>
      <c r="I593" s="13"/>
      <c r="J593" s="13"/>
    </row>
    <row r="594" spans="4:10" ht="12.75">
      <c r="D594" s="13"/>
      <c r="E594" s="13"/>
      <c r="F594" s="13"/>
      <c r="G594" s="13"/>
      <c r="H594" s="13"/>
      <c r="I594" s="13"/>
      <c r="J594" s="13"/>
    </row>
    <row r="595" spans="4:10" ht="12.75">
      <c r="D595" s="13"/>
      <c r="E595" s="13"/>
      <c r="F595" s="13"/>
      <c r="G595" s="13"/>
      <c r="H595" s="13"/>
      <c r="I595" s="13"/>
      <c r="J595" s="13"/>
    </row>
    <row r="596" spans="4:10" ht="12.75">
      <c r="D596" s="13"/>
      <c r="E596" s="13"/>
      <c r="F596" s="13"/>
      <c r="G596" s="13"/>
      <c r="H596" s="13"/>
      <c r="I596" s="13"/>
      <c r="J596" s="13"/>
    </row>
    <row r="597" spans="4:10" ht="12.75">
      <c r="D597" s="13"/>
      <c r="E597" s="13"/>
      <c r="F597" s="13"/>
      <c r="G597" s="13"/>
      <c r="H597" s="13"/>
      <c r="I597" s="13"/>
      <c r="J597" s="13"/>
    </row>
    <row r="598" spans="4:10" ht="12.75">
      <c r="D598" s="13"/>
      <c r="E598" s="13"/>
      <c r="F598" s="13"/>
      <c r="G598" s="13"/>
      <c r="H598" s="13"/>
      <c r="I598" s="13"/>
      <c r="J598" s="13"/>
    </row>
    <row r="599" spans="4:10" ht="12.75">
      <c r="D599" s="13"/>
      <c r="E599" s="13"/>
      <c r="F599" s="13"/>
      <c r="G599" s="13"/>
      <c r="H599" s="13"/>
      <c r="I599" s="13"/>
      <c r="J599" s="13"/>
    </row>
    <row r="600" spans="4:10" ht="12.75">
      <c r="D600" s="13"/>
      <c r="E600" s="13"/>
      <c r="F600" s="13"/>
      <c r="G600" s="13"/>
      <c r="H600" s="13"/>
      <c r="I600" s="13"/>
      <c r="J600" s="13"/>
    </row>
    <row r="601" spans="4:10" ht="12.75">
      <c r="D601" s="13"/>
      <c r="E601" s="13"/>
      <c r="F601" s="13"/>
      <c r="G601" s="13"/>
      <c r="H601" s="13"/>
      <c r="I601" s="13"/>
      <c r="J601" s="13"/>
    </row>
    <row r="602" spans="4:10" ht="12.75">
      <c r="D602" s="13"/>
      <c r="E602" s="13"/>
      <c r="F602" s="13"/>
      <c r="G602" s="13"/>
      <c r="H602" s="13"/>
      <c r="I602" s="13"/>
      <c r="J602" s="13"/>
    </row>
    <row r="603" spans="4:10" ht="12.75">
      <c r="D603" s="13"/>
      <c r="E603" s="13"/>
      <c r="F603" s="13"/>
      <c r="G603" s="13"/>
      <c r="H603" s="13"/>
      <c r="I603" s="13"/>
      <c r="J603" s="13"/>
    </row>
    <row r="604" spans="4:10" ht="12.75">
      <c r="D604" s="13"/>
      <c r="E604" s="13"/>
      <c r="F604" s="13"/>
      <c r="G604" s="13"/>
      <c r="H604" s="13"/>
      <c r="I604" s="13"/>
      <c r="J604" s="13"/>
    </row>
    <row r="605" spans="4:10" ht="12.75">
      <c r="D605" s="13"/>
      <c r="E605" s="13"/>
      <c r="F605" s="13"/>
      <c r="G605" s="13"/>
      <c r="H605" s="13"/>
      <c r="I605" s="13"/>
      <c r="J605" s="13"/>
    </row>
    <row r="606" spans="4:10" ht="12.75">
      <c r="D606" s="13"/>
      <c r="E606" s="13"/>
      <c r="F606" s="13"/>
      <c r="G606" s="13"/>
      <c r="H606" s="13"/>
      <c r="I606" s="13"/>
      <c r="J606" s="13"/>
    </row>
    <row r="607" spans="4:10" ht="12.75">
      <c r="D607" s="13"/>
      <c r="E607" s="13"/>
      <c r="F607" s="13"/>
      <c r="G607" s="13"/>
      <c r="H607" s="13"/>
      <c r="I607" s="13"/>
      <c r="J607" s="13"/>
    </row>
    <row r="608" spans="4:10" ht="12.75">
      <c r="D608" s="13"/>
      <c r="E608" s="13"/>
      <c r="F608" s="13"/>
      <c r="G608" s="13"/>
      <c r="H608" s="13"/>
      <c r="I608" s="13"/>
      <c r="J608" s="13"/>
    </row>
    <row r="609" spans="4:10" ht="12.75">
      <c r="D609" s="13"/>
      <c r="E609" s="13"/>
      <c r="F609" s="13"/>
      <c r="G609" s="13"/>
      <c r="H609" s="13"/>
      <c r="I609" s="13"/>
      <c r="J609" s="13"/>
    </row>
    <row r="610" spans="4:10" ht="12.75">
      <c r="D610" s="13"/>
      <c r="E610" s="13"/>
      <c r="F610" s="13"/>
      <c r="G610" s="13"/>
      <c r="H610" s="13"/>
      <c r="I610" s="13"/>
      <c r="J610" s="13"/>
    </row>
    <row r="611" spans="4:10" ht="12.75">
      <c r="D611" s="13"/>
      <c r="E611" s="13"/>
      <c r="F611" s="13"/>
      <c r="G611" s="13"/>
      <c r="H611" s="13"/>
      <c r="I611" s="13"/>
      <c r="J611" s="13"/>
    </row>
    <row r="612" spans="4:10" ht="12.75">
      <c r="D612" s="13"/>
      <c r="E612" s="13"/>
      <c r="F612" s="13"/>
      <c r="G612" s="13"/>
      <c r="H612" s="13"/>
      <c r="I612" s="13"/>
      <c r="J612" s="13"/>
    </row>
    <row r="613" spans="4:10" ht="12.75">
      <c r="D613" s="13"/>
      <c r="E613" s="13"/>
      <c r="F613" s="13"/>
      <c r="G613" s="13"/>
      <c r="H613" s="13"/>
      <c r="I613" s="13"/>
      <c r="J613" s="13"/>
    </row>
    <row r="614" spans="4:10" ht="12.75">
      <c r="D614" s="13"/>
      <c r="E614" s="13"/>
      <c r="F614" s="13"/>
      <c r="G614" s="13"/>
      <c r="H614" s="13"/>
      <c r="I614" s="13"/>
      <c r="J614" s="13"/>
    </row>
    <row r="615" spans="4:10" ht="12.75">
      <c r="D615" s="13"/>
      <c r="E615" s="13"/>
      <c r="F615" s="13"/>
      <c r="G615" s="13"/>
      <c r="H615" s="13"/>
      <c r="I615" s="13"/>
      <c r="J615" s="13"/>
    </row>
    <row r="616" spans="4:10" ht="12.75">
      <c r="D616" s="13"/>
      <c r="E616" s="13"/>
      <c r="F616" s="13"/>
      <c r="G616" s="13"/>
      <c r="H616" s="13"/>
      <c r="I616" s="13"/>
      <c r="J616" s="13"/>
    </row>
    <row r="617" spans="4:10" ht="12.75">
      <c r="D617" s="13"/>
      <c r="E617" s="13"/>
      <c r="F617" s="13"/>
      <c r="G617" s="13"/>
      <c r="H617" s="13"/>
      <c r="I617" s="13"/>
      <c r="J617" s="13"/>
    </row>
    <row r="618" spans="4:10" ht="12.75">
      <c r="D618" s="13"/>
      <c r="E618" s="13"/>
      <c r="F618" s="13"/>
      <c r="G618" s="13"/>
      <c r="H618" s="13"/>
      <c r="I618" s="13"/>
      <c r="J618" s="13"/>
    </row>
    <row r="619" spans="4:10" ht="12.75">
      <c r="D619" s="13"/>
      <c r="E619" s="13"/>
      <c r="F619" s="13"/>
      <c r="G619" s="13"/>
      <c r="H619" s="13"/>
      <c r="I619" s="13"/>
      <c r="J619" s="13"/>
    </row>
    <row r="620" spans="4:10" ht="12.75">
      <c r="D620" s="13"/>
      <c r="E620" s="13"/>
      <c r="F620" s="13"/>
      <c r="G620" s="13"/>
      <c r="H620" s="13"/>
      <c r="I620" s="13"/>
      <c r="J620" s="13"/>
    </row>
    <row r="621" spans="4:10" ht="12.75">
      <c r="D621" s="13"/>
      <c r="E621" s="13"/>
      <c r="F621" s="13"/>
      <c r="G621" s="13"/>
      <c r="H621" s="13"/>
      <c r="I621" s="13"/>
      <c r="J621" s="13"/>
    </row>
    <row r="622" spans="4:10" ht="12.75">
      <c r="D622" s="13"/>
      <c r="E622" s="13"/>
      <c r="F622" s="13"/>
      <c r="G622" s="13"/>
      <c r="H622" s="13"/>
      <c r="I622" s="13"/>
      <c r="J622" s="13"/>
    </row>
    <row r="623" spans="4:10" ht="12.75">
      <c r="D623" s="13"/>
      <c r="E623" s="13"/>
      <c r="F623" s="13"/>
      <c r="G623" s="13"/>
      <c r="H623" s="13"/>
      <c r="I623" s="13"/>
      <c r="J623" s="13"/>
    </row>
    <row r="624" spans="4:10" ht="12.75">
      <c r="D624" s="13"/>
      <c r="E624" s="13"/>
      <c r="F624" s="13"/>
      <c r="G624" s="13"/>
      <c r="H624" s="13"/>
      <c r="I624" s="13"/>
      <c r="J624" s="13"/>
    </row>
    <row r="625" spans="4:10" ht="12.75">
      <c r="D625" s="13"/>
      <c r="E625" s="13"/>
      <c r="F625" s="13"/>
      <c r="G625" s="13"/>
      <c r="H625" s="13"/>
      <c r="I625" s="13"/>
      <c r="J625" s="13"/>
    </row>
    <row r="626" spans="4:10" ht="12.75">
      <c r="D626" s="13"/>
      <c r="E626" s="13"/>
      <c r="F626" s="13"/>
      <c r="G626" s="13"/>
      <c r="H626" s="13"/>
      <c r="I626" s="13"/>
      <c r="J626" s="13"/>
    </row>
    <row r="627" spans="4:10" ht="12.75">
      <c r="D627" s="13"/>
      <c r="E627" s="13"/>
      <c r="F627" s="13"/>
      <c r="G627" s="13"/>
      <c r="H627" s="13"/>
      <c r="I627" s="13"/>
      <c r="J627" s="13"/>
    </row>
    <row r="628" spans="4:10" ht="12.75">
      <c r="D628" s="13"/>
      <c r="E628" s="13"/>
      <c r="F628" s="13"/>
      <c r="G628" s="13"/>
      <c r="H628" s="13"/>
      <c r="I628" s="13"/>
      <c r="J628" s="13"/>
    </row>
    <row r="629" spans="4:10" ht="12.75">
      <c r="D629" s="13"/>
      <c r="E629" s="13"/>
      <c r="F629" s="13"/>
      <c r="G629" s="13"/>
      <c r="H629" s="13"/>
      <c r="I629" s="13"/>
      <c r="J629" s="13"/>
    </row>
    <row r="630" spans="4:10" ht="12.75">
      <c r="D630" s="13"/>
      <c r="E630" s="13"/>
      <c r="F630" s="13"/>
      <c r="G630" s="13"/>
      <c r="H630" s="13"/>
      <c r="I630" s="13"/>
      <c r="J630" s="13"/>
    </row>
    <row r="631" spans="4:10" ht="12.75">
      <c r="D631" s="13"/>
      <c r="E631" s="13"/>
      <c r="F631" s="13"/>
      <c r="G631" s="13"/>
      <c r="H631" s="13"/>
      <c r="I631" s="13"/>
      <c r="J631" s="13"/>
    </row>
    <row r="632" spans="4:10" ht="12.75">
      <c r="D632" s="13"/>
      <c r="E632" s="13"/>
      <c r="F632" s="13"/>
      <c r="G632" s="13"/>
      <c r="H632" s="13"/>
      <c r="I632" s="13"/>
      <c r="J632" s="13"/>
    </row>
    <row r="633" spans="4:10" ht="12.75">
      <c r="D633" s="13"/>
      <c r="E633" s="13"/>
      <c r="F633" s="13"/>
      <c r="G633" s="13"/>
      <c r="H633" s="13"/>
      <c r="I633" s="13"/>
      <c r="J633" s="13"/>
    </row>
    <row r="634" spans="4:10" ht="12.75">
      <c r="D634" s="13"/>
      <c r="E634" s="13"/>
      <c r="F634" s="13"/>
      <c r="G634" s="13"/>
      <c r="H634" s="13"/>
      <c r="I634" s="13"/>
      <c r="J634" s="13"/>
    </row>
    <row r="635" spans="4:10" ht="12.75">
      <c r="D635" s="13"/>
      <c r="E635" s="13"/>
      <c r="F635" s="13"/>
      <c r="G635" s="13"/>
      <c r="H635" s="13"/>
      <c r="I635" s="13"/>
      <c r="J635" s="13"/>
    </row>
    <row r="636" spans="4:10" ht="12.75">
      <c r="D636" s="13"/>
      <c r="E636" s="13"/>
      <c r="F636" s="13"/>
      <c r="G636" s="13"/>
      <c r="H636" s="13"/>
      <c r="I636" s="13"/>
      <c r="J636" s="13"/>
    </row>
    <row r="637" spans="4:10" ht="12.75">
      <c r="D637" s="13"/>
      <c r="E637" s="13"/>
      <c r="F637" s="13"/>
      <c r="G637" s="13"/>
      <c r="H637" s="13"/>
      <c r="I637" s="13"/>
      <c r="J637" s="13"/>
    </row>
    <row r="638" spans="4:10" ht="12.75">
      <c r="D638" s="13"/>
      <c r="E638" s="13"/>
      <c r="F638" s="13"/>
      <c r="G638" s="13"/>
      <c r="H638" s="13"/>
      <c r="I638" s="13"/>
      <c r="J638" s="13"/>
    </row>
    <row r="639" spans="4:10" ht="12.75">
      <c r="D639" s="13"/>
      <c r="E639" s="13"/>
      <c r="F639" s="13"/>
      <c r="G639" s="13"/>
      <c r="H639" s="13"/>
      <c r="I639" s="13"/>
      <c r="J639" s="13"/>
    </row>
    <row r="640" spans="4:10" ht="12.75">
      <c r="D640" s="13"/>
      <c r="E640" s="13"/>
      <c r="F640" s="13"/>
      <c r="G640" s="13"/>
      <c r="H640" s="13"/>
      <c r="I640" s="13"/>
      <c r="J640" s="13"/>
    </row>
    <row r="641" spans="4:10" ht="12.75">
      <c r="D641" s="13"/>
      <c r="E641" s="13"/>
      <c r="F641" s="13"/>
      <c r="G641" s="13"/>
      <c r="H641" s="13"/>
      <c r="I641" s="13"/>
      <c r="J641" s="13"/>
    </row>
    <row r="642" spans="4:10" ht="12.75">
      <c r="D642" s="13"/>
      <c r="E642" s="13"/>
      <c r="F642" s="13"/>
      <c r="G642" s="13"/>
      <c r="H642" s="13"/>
      <c r="I642" s="13"/>
      <c r="J642" s="13"/>
    </row>
    <row r="643" spans="4:10" ht="12.75">
      <c r="D643" s="13"/>
      <c r="E643" s="13"/>
      <c r="F643" s="13"/>
      <c r="G643" s="13"/>
      <c r="H643" s="13"/>
      <c r="I643" s="13"/>
      <c r="J643" s="13"/>
    </row>
    <row r="644" spans="4:10" ht="12.75">
      <c r="D644" s="13"/>
      <c r="E644" s="13"/>
      <c r="F644" s="13"/>
      <c r="G644" s="13"/>
      <c r="H644" s="13"/>
      <c r="I644" s="13"/>
      <c r="J644" s="13"/>
    </row>
    <row r="645" spans="4:10" ht="12.75">
      <c r="D645" s="13"/>
      <c r="E645" s="13"/>
      <c r="F645" s="13"/>
      <c r="G645" s="13"/>
      <c r="H645" s="13"/>
      <c r="I645" s="13"/>
      <c r="J645" s="13"/>
    </row>
    <row r="646" spans="4:10" ht="12.75">
      <c r="D646" s="13"/>
      <c r="E646" s="13"/>
      <c r="F646" s="13"/>
      <c r="G646" s="13"/>
      <c r="H646" s="13"/>
      <c r="I646" s="13"/>
      <c r="J646" s="13"/>
    </row>
    <row r="647" spans="4:10" ht="12.75">
      <c r="D647" s="13"/>
      <c r="E647" s="13"/>
      <c r="F647" s="13"/>
      <c r="G647" s="13"/>
      <c r="H647" s="13"/>
      <c r="I647" s="13"/>
      <c r="J647" s="13"/>
    </row>
    <row r="648" spans="4:10" ht="12.75">
      <c r="D648" s="13"/>
      <c r="E648" s="13"/>
      <c r="F648" s="13"/>
      <c r="G648" s="13"/>
      <c r="H648" s="13"/>
      <c r="I648" s="13"/>
      <c r="J648" s="13"/>
    </row>
    <row r="649" spans="4:10" ht="12.75">
      <c r="D649" s="13"/>
      <c r="E649" s="13"/>
      <c r="F649" s="13"/>
      <c r="G649" s="13"/>
      <c r="H649" s="13"/>
      <c r="I649" s="13"/>
      <c r="J649" s="13"/>
    </row>
    <row r="650" spans="4:10" ht="12.75">
      <c r="D650" s="13"/>
      <c r="E650" s="13"/>
      <c r="F650" s="13"/>
      <c r="G650" s="13"/>
      <c r="H650" s="13"/>
      <c r="I650" s="13"/>
      <c r="J650" s="13"/>
    </row>
    <row r="651" spans="4:10" ht="12.75">
      <c r="D651" s="13"/>
      <c r="E651" s="13"/>
      <c r="F651" s="13"/>
      <c r="G651" s="13"/>
      <c r="H651" s="13"/>
      <c r="I651" s="13"/>
      <c r="J651" s="13"/>
    </row>
    <row r="652" spans="4:10" ht="12.75">
      <c r="D652" s="13"/>
      <c r="E652" s="13"/>
      <c r="F652" s="13"/>
      <c r="G652" s="13"/>
      <c r="H652" s="13"/>
      <c r="I652" s="13"/>
      <c r="J652" s="13"/>
    </row>
    <row r="653" spans="4:10" ht="12.75">
      <c r="D653" s="13"/>
      <c r="E653" s="13"/>
      <c r="F653" s="13"/>
      <c r="G653" s="13"/>
      <c r="H653" s="13"/>
      <c r="I653" s="13"/>
      <c r="J653" s="13"/>
    </row>
    <row r="654" spans="4:10" ht="12.75">
      <c r="D654" s="13"/>
      <c r="E654" s="13"/>
      <c r="F654" s="13"/>
      <c r="G654" s="13"/>
      <c r="H654" s="13"/>
      <c r="I654" s="13"/>
      <c r="J654" s="13"/>
    </row>
    <row r="655" spans="4:10" ht="12.75">
      <c r="D655" s="13"/>
      <c r="E655" s="13"/>
      <c r="F655" s="13"/>
      <c r="G655" s="13"/>
      <c r="H655" s="13"/>
      <c r="I655" s="13"/>
      <c r="J655" s="13"/>
    </row>
    <row r="656" spans="4:10" ht="12.75">
      <c r="D656" s="13"/>
      <c r="E656" s="13"/>
      <c r="F656" s="13"/>
      <c r="G656" s="13"/>
      <c r="H656" s="13"/>
      <c r="I656" s="13"/>
      <c r="J656" s="13"/>
    </row>
    <row r="657" spans="4:10" ht="12.75">
      <c r="D657" s="13"/>
      <c r="E657" s="13"/>
      <c r="F657" s="13"/>
      <c r="G657" s="13"/>
      <c r="H657" s="13"/>
      <c r="I657" s="13"/>
      <c r="J657" s="13"/>
    </row>
    <row r="658" spans="4:10" ht="12.75">
      <c r="D658" s="13"/>
      <c r="E658" s="13"/>
      <c r="F658" s="13"/>
      <c r="G658" s="13"/>
      <c r="H658" s="13"/>
      <c r="I658" s="13"/>
      <c r="J658" s="13"/>
    </row>
    <row r="659" spans="4:10" ht="12.75">
      <c r="D659" s="13"/>
      <c r="E659" s="13"/>
      <c r="F659" s="13"/>
      <c r="G659" s="13"/>
      <c r="H659" s="13"/>
      <c r="I659" s="13"/>
      <c r="J659" s="13"/>
    </row>
    <row r="660" spans="4:10" ht="12.75">
      <c r="D660" s="13"/>
      <c r="E660" s="13"/>
      <c r="F660" s="13"/>
      <c r="G660" s="13"/>
      <c r="H660" s="13"/>
      <c r="I660" s="13"/>
      <c r="J660" s="13"/>
    </row>
    <row r="661" spans="4:10" ht="12.75">
      <c r="D661" s="13"/>
      <c r="E661" s="13"/>
      <c r="F661" s="13"/>
      <c r="G661" s="13"/>
      <c r="H661" s="13"/>
      <c r="I661" s="13"/>
      <c r="J661" s="13"/>
    </row>
    <row r="662" spans="4:10" ht="12.75">
      <c r="D662" s="13"/>
      <c r="E662" s="13"/>
      <c r="F662" s="13"/>
      <c r="G662" s="13"/>
      <c r="H662" s="13"/>
      <c r="I662" s="13"/>
      <c r="J662" s="13"/>
    </row>
    <row r="663" spans="4:10" ht="12.75">
      <c r="D663" s="13"/>
      <c r="E663" s="13"/>
      <c r="F663" s="13"/>
      <c r="G663" s="13"/>
      <c r="H663" s="13"/>
      <c r="I663" s="13"/>
      <c r="J663" s="13"/>
    </row>
    <row r="664" spans="4:10" ht="12.75">
      <c r="D664" s="13"/>
      <c r="E664" s="13"/>
      <c r="F664" s="13"/>
      <c r="G664" s="13"/>
      <c r="H664" s="13"/>
      <c r="I664" s="13"/>
      <c r="J664" s="13"/>
    </row>
    <row r="665" spans="4:10" ht="12.75">
      <c r="D665" s="13"/>
      <c r="E665" s="13"/>
      <c r="F665" s="13"/>
      <c r="G665" s="13"/>
      <c r="H665" s="13"/>
      <c r="I665" s="13"/>
      <c r="J665" s="13"/>
    </row>
    <row r="666" spans="4:10" ht="12.75">
      <c r="D666" s="13"/>
      <c r="E666" s="13"/>
      <c r="F666" s="13"/>
      <c r="G666" s="13"/>
      <c r="H666" s="13"/>
      <c r="I666" s="13"/>
      <c r="J666" s="13"/>
    </row>
    <row r="667" spans="4:10" ht="12.75">
      <c r="D667" s="13"/>
      <c r="E667" s="13"/>
      <c r="F667" s="13"/>
      <c r="G667" s="13"/>
      <c r="H667" s="13"/>
      <c r="I667" s="13"/>
      <c r="J667" s="13"/>
    </row>
    <row r="668" spans="4:10" ht="12.75">
      <c r="D668" s="13"/>
      <c r="E668" s="13"/>
      <c r="F668" s="13"/>
      <c r="G668" s="13"/>
      <c r="H668" s="13"/>
      <c r="I668" s="13"/>
      <c r="J668" s="13"/>
    </row>
    <row r="669" spans="4:10" ht="12.75">
      <c r="D669" s="13"/>
      <c r="E669" s="13"/>
      <c r="F669" s="13"/>
      <c r="G669" s="13"/>
      <c r="H669" s="13"/>
      <c r="I669" s="13"/>
      <c r="J669" s="13"/>
    </row>
    <row r="670" spans="4:10" ht="12.75">
      <c r="D670" s="13"/>
      <c r="E670" s="13"/>
      <c r="F670" s="13"/>
      <c r="G670" s="13"/>
      <c r="H670" s="13"/>
      <c r="I670" s="13"/>
      <c r="J670" s="13"/>
    </row>
    <row r="671" spans="4:10" ht="12.75">
      <c r="D671" s="13"/>
      <c r="E671" s="13"/>
      <c r="F671" s="13"/>
      <c r="G671" s="13"/>
      <c r="H671" s="13"/>
      <c r="I671" s="13"/>
      <c r="J671" s="13"/>
    </row>
    <row r="672" spans="4:10" ht="12.75">
      <c r="D672" s="13"/>
      <c r="E672" s="13"/>
      <c r="F672" s="13"/>
      <c r="G672" s="13"/>
      <c r="H672" s="13"/>
      <c r="I672" s="13"/>
      <c r="J672" s="13"/>
    </row>
    <row r="673" spans="4:10" ht="12.75">
      <c r="D673" s="13"/>
      <c r="E673" s="13"/>
      <c r="F673" s="13"/>
      <c r="G673" s="13"/>
      <c r="H673" s="13"/>
      <c r="I673" s="13"/>
      <c r="J673" s="13"/>
    </row>
    <row r="674" spans="4:10" ht="12.75">
      <c r="D674" s="13"/>
      <c r="E674" s="13"/>
      <c r="F674" s="13"/>
      <c r="G674" s="13"/>
      <c r="H674" s="13"/>
      <c r="I674" s="13"/>
      <c r="J674" s="13"/>
    </row>
    <row r="675" spans="4:10" ht="12.75">
      <c r="D675" s="13"/>
      <c r="E675" s="13"/>
      <c r="F675" s="13"/>
      <c r="G675" s="13"/>
      <c r="H675" s="13"/>
      <c r="I675" s="13"/>
      <c r="J675" s="13"/>
    </row>
    <row r="676" spans="4:10" ht="12.75">
      <c r="D676" s="13"/>
      <c r="E676" s="13"/>
      <c r="F676" s="13"/>
      <c r="G676" s="13"/>
      <c r="H676" s="13"/>
      <c r="I676" s="13"/>
      <c r="J676" s="13"/>
    </row>
    <row r="677" spans="4:10" ht="12.75">
      <c r="D677" s="13"/>
      <c r="E677" s="13"/>
      <c r="F677" s="13"/>
      <c r="G677" s="13"/>
      <c r="H677" s="13"/>
      <c r="I677" s="13"/>
      <c r="J677" s="13"/>
    </row>
    <row r="678" spans="4:10" ht="12.75">
      <c r="D678" s="13"/>
      <c r="E678" s="13"/>
      <c r="F678" s="13"/>
      <c r="G678" s="13"/>
      <c r="H678" s="13"/>
      <c r="I678" s="13"/>
      <c r="J678" s="13"/>
    </row>
    <row r="679" spans="4:10" ht="12.75">
      <c r="D679" s="13"/>
      <c r="E679" s="13"/>
      <c r="F679" s="13"/>
      <c r="G679" s="13"/>
      <c r="H679" s="13"/>
      <c r="I679" s="13"/>
      <c r="J679" s="13"/>
    </row>
    <row r="680" spans="4:10" ht="12.75">
      <c r="D680" s="13"/>
      <c r="E680" s="13"/>
      <c r="F680" s="13"/>
      <c r="G680" s="13"/>
      <c r="H680" s="13"/>
      <c r="I680" s="13"/>
      <c r="J680" s="13"/>
    </row>
    <row r="681" spans="4:10" ht="12.75">
      <c r="D681" s="13"/>
      <c r="E681" s="13"/>
      <c r="F681" s="13"/>
      <c r="G681" s="13"/>
      <c r="H681" s="13"/>
      <c r="I681" s="13"/>
      <c r="J681" s="13"/>
    </row>
    <row r="682" spans="4:10" ht="12.75">
      <c r="D682" s="13"/>
      <c r="E682" s="13"/>
      <c r="F682" s="13"/>
      <c r="G682" s="13"/>
      <c r="H682" s="13"/>
      <c r="I682" s="13"/>
      <c r="J682" s="13"/>
    </row>
    <row r="683" spans="4:10" ht="12.75">
      <c r="D683" s="13"/>
      <c r="E683" s="13"/>
      <c r="F683" s="13"/>
      <c r="G683" s="13"/>
      <c r="H683" s="13"/>
      <c r="I683" s="13"/>
      <c r="J683" s="13"/>
    </row>
    <row r="684" spans="4:10" ht="12.75">
      <c r="D684" s="13"/>
      <c r="E684" s="13"/>
      <c r="F684" s="13"/>
      <c r="G684" s="13"/>
      <c r="H684" s="13"/>
      <c r="I684" s="13"/>
      <c r="J684" s="13"/>
    </row>
    <row r="685" spans="4:10" ht="12.75">
      <c r="D685" s="13"/>
      <c r="E685" s="13"/>
      <c r="F685" s="13"/>
      <c r="G685" s="13"/>
      <c r="H685" s="13"/>
      <c r="I685" s="13"/>
      <c r="J685" s="13"/>
    </row>
    <row r="686" spans="4:10" ht="12.75">
      <c r="D686" s="13"/>
      <c r="E686" s="13"/>
      <c r="F686" s="13"/>
      <c r="G686" s="13"/>
      <c r="H686" s="13"/>
      <c r="I686" s="13"/>
      <c r="J686" s="13"/>
    </row>
    <row r="687" spans="4:10" ht="12.75">
      <c r="D687" s="13"/>
      <c r="E687" s="13"/>
      <c r="F687" s="13"/>
      <c r="G687" s="13"/>
      <c r="H687" s="13"/>
      <c r="I687" s="13"/>
      <c r="J687" s="13"/>
    </row>
    <row r="688" spans="4:10" ht="12.75">
      <c r="D688" s="13"/>
      <c r="E688" s="13"/>
      <c r="F688" s="13"/>
      <c r="G688" s="13"/>
      <c r="H688" s="13"/>
      <c r="I688" s="13"/>
      <c r="J688" s="13"/>
    </row>
    <row r="689" spans="4:10" ht="12.75">
      <c r="D689" s="13"/>
      <c r="E689" s="13"/>
      <c r="F689" s="13"/>
      <c r="G689" s="13"/>
      <c r="H689" s="13"/>
      <c r="I689" s="13"/>
      <c r="J689" s="13"/>
    </row>
    <row r="690" spans="4:10" ht="12.75">
      <c r="D690" s="13"/>
      <c r="E690" s="13"/>
      <c r="F690" s="13"/>
      <c r="G690" s="13"/>
      <c r="H690" s="13"/>
      <c r="I690" s="13"/>
      <c r="J690" s="13"/>
    </row>
    <row r="691" spans="4:10" ht="12.75">
      <c r="D691" s="13"/>
      <c r="E691" s="13"/>
      <c r="F691" s="13"/>
      <c r="G691" s="13"/>
      <c r="H691" s="13"/>
      <c r="I691" s="13"/>
      <c r="J691" s="13"/>
    </row>
    <row r="692" spans="4:10" ht="12.75">
      <c r="D692" s="13"/>
      <c r="E692" s="13"/>
      <c r="F692" s="13"/>
      <c r="G692" s="13"/>
      <c r="H692" s="13"/>
      <c r="I692" s="13"/>
      <c r="J692" s="13"/>
    </row>
    <row r="693" spans="4:10" ht="12.75">
      <c r="D693" s="13"/>
      <c r="E693" s="13"/>
      <c r="F693" s="13"/>
      <c r="G693" s="13"/>
      <c r="H693" s="13"/>
      <c r="I693" s="13"/>
      <c r="J693" s="13"/>
    </row>
    <row r="694" spans="4:10" ht="12.75">
      <c r="D694" s="13"/>
      <c r="E694" s="13"/>
      <c r="F694" s="13"/>
      <c r="G694" s="13"/>
      <c r="H694" s="13"/>
      <c r="I694" s="13"/>
      <c r="J694" s="13"/>
    </row>
    <row r="695" spans="4:10" ht="12.75">
      <c r="D695" s="13"/>
      <c r="E695" s="13"/>
      <c r="F695" s="13"/>
      <c r="G695" s="13"/>
      <c r="H695" s="13"/>
      <c r="I695" s="13"/>
      <c r="J695" s="13"/>
    </row>
    <row r="696" spans="4:10" ht="12.75">
      <c r="D696" s="13"/>
      <c r="E696" s="13"/>
      <c r="F696" s="13"/>
      <c r="G696" s="13"/>
      <c r="H696" s="13"/>
      <c r="I696" s="13"/>
      <c r="J696" s="13"/>
    </row>
    <row r="697" spans="4:10" ht="12.75">
      <c r="D697" s="13"/>
      <c r="E697" s="13"/>
      <c r="F697" s="13"/>
      <c r="G697" s="13"/>
      <c r="H697" s="13"/>
      <c r="I697" s="13"/>
      <c r="J697" s="13"/>
    </row>
    <row r="698" spans="4:10" ht="12.75">
      <c r="D698" s="13"/>
      <c r="E698" s="13"/>
      <c r="F698" s="13"/>
      <c r="G698" s="13"/>
      <c r="H698" s="13"/>
      <c r="I698" s="13"/>
      <c r="J698" s="13"/>
    </row>
    <row r="699" spans="4:10" ht="12.75">
      <c r="D699" s="13"/>
      <c r="E699" s="13"/>
      <c r="F699" s="13"/>
      <c r="G699" s="13"/>
      <c r="H699" s="13"/>
      <c r="I699" s="13"/>
      <c r="J699" s="13"/>
    </row>
    <row r="700" spans="4:10" ht="12.75">
      <c r="D700" s="13"/>
      <c r="E700" s="13"/>
      <c r="F700" s="13"/>
      <c r="G700" s="13"/>
      <c r="H700" s="13"/>
      <c r="I700" s="13"/>
      <c r="J700" s="13"/>
    </row>
    <row r="701" spans="4:10" ht="12.75">
      <c r="D701" s="13"/>
      <c r="E701" s="13"/>
      <c r="F701" s="13"/>
      <c r="G701" s="13"/>
      <c r="H701" s="13"/>
      <c r="I701" s="13"/>
      <c r="J701" s="13"/>
    </row>
    <row r="702" spans="4:10" ht="12.75">
      <c r="D702" s="13"/>
      <c r="E702" s="13"/>
      <c r="F702" s="13"/>
      <c r="G702" s="13"/>
      <c r="H702" s="13"/>
      <c r="I702" s="13"/>
      <c r="J702" s="13"/>
    </row>
    <row r="703" spans="4:10" ht="12.75">
      <c r="D703" s="13"/>
      <c r="E703" s="13"/>
      <c r="F703" s="13"/>
      <c r="G703" s="13"/>
      <c r="H703" s="13"/>
      <c r="I703" s="13"/>
      <c r="J703" s="13"/>
    </row>
    <row r="704" spans="4:10" ht="12.75">
      <c r="D704" s="13"/>
      <c r="E704" s="13"/>
      <c r="F704" s="13"/>
      <c r="G704" s="13"/>
      <c r="H704" s="13"/>
      <c r="I704" s="13"/>
      <c r="J704" s="13"/>
    </row>
    <row r="705" spans="4:10" ht="12.75">
      <c r="D705" s="13"/>
      <c r="E705" s="13"/>
      <c r="F705" s="13"/>
      <c r="G705" s="13"/>
      <c r="H705" s="13"/>
      <c r="I705" s="13"/>
      <c r="J705" s="13"/>
    </row>
    <row r="706" spans="4:10" ht="12.75">
      <c r="D706" s="13"/>
      <c r="E706" s="13"/>
      <c r="F706" s="13"/>
      <c r="G706" s="13"/>
      <c r="H706" s="13"/>
      <c r="I706" s="13"/>
      <c r="J706" s="13"/>
    </row>
    <row r="707" spans="4:10" ht="12.75">
      <c r="D707" s="13"/>
      <c r="E707" s="13"/>
      <c r="F707" s="13"/>
      <c r="G707" s="13"/>
      <c r="H707" s="13"/>
      <c r="I707" s="13"/>
      <c r="J707" s="13"/>
    </row>
    <row r="708" spans="4:10" ht="12.75">
      <c r="D708" s="13"/>
      <c r="E708" s="13"/>
      <c r="F708" s="13"/>
      <c r="G708" s="13"/>
      <c r="H708" s="13"/>
      <c r="I708" s="13"/>
      <c r="J708" s="13"/>
    </row>
    <row r="709" spans="4:10" ht="12.75">
      <c r="D709" s="13"/>
      <c r="E709" s="13"/>
      <c r="F709" s="13"/>
      <c r="G709" s="13"/>
      <c r="H709" s="13"/>
      <c r="I709" s="13"/>
      <c r="J709" s="13"/>
    </row>
    <row r="710" spans="4:10" ht="12.75">
      <c r="D710" s="13"/>
      <c r="E710" s="13"/>
      <c r="F710" s="13"/>
      <c r="G710" s="13"/>
      <c r="H710" s="13"/>
      <c r="I710" s="13"/>
      <c r="J710" s="13"/>
    </row>
    <row r="711" spans="4:10" ht="12.75">
      <c r="D711" s="13"/>
      <c r="E711" s="13"/>
      <c r="F711" s="13"/>
      <c r="G711" s="13"/>
      <c r="H711" s="13"/>
      <c r="I711" s="13"/>
      <c r="J711" s="13"/>
    </row>
    <row r="712" spans="4:10" ht="12.75">
      <c r="D712" s="13"/>
      <c r="E712" s="13"/>
      <c r="F712" s="13"/>
      <c r="G712" s="13"/>
      <c r="H712" s="13"/>
      <c r="I712" s="13"/>
      <c r="J712" s="13"/>
    </row>
    <row r="713" spans="4:10" ht="12.75">
      <c r="D713" s="13"/>
      <c r="E713" s="13"/>
      <c r="F713" s="13"/>
      <c r="G713" s="13"/>
      <c r="H713" s="13"/>
      <c r="I713" s="13"/>
      <c r="J713" s="13"/>
    </row>
    <row r="714" spans="4:10" ht="12.75">
      <c r="D714" s="13"/>
      <c r="E714" s="13"/>
      <c r="F714" s="13"/>
      <c r="G714" s="13"/>
      <c r="H714" s="13"/>
      <c r="I714" s="13"/>
      <c r="J714" s="13"/>
    </row>
    <row r="715" spans="4:10" ht="12.75">
      <c r="D715" s="13"/>
      <c r="E715" s="13"/>
      <c r="F715" s="13"/>
      <c r="G715" s="13"/>
      <c r="H715" s="13"/>
      <c r="I715" s="13"/>
      <c r="J715" s="13"/>
    </row>
    <row r="716" spans="4:10" ht="12.75">
      <c r="D716" s="13"/>
      <c r="E716" s="13"/>
      <c r="F716" s="13"/>
      <c r="G716" s="13"/>
      <c r="H716" s="13"/>
      <c r="I716" s="13"/>
      <c r="J716" s="13"/>
    </row>
    <row r="717" spans="4:10" ht="12.75">
      <c r="D717" s="13"/>
      <c r="E717" s="13"/>
      <c r="F717" s="13"/>
      <c r="G717" s="13"/>
      <c r="H717" s="13"/>
      <c r="I717" s="13"/>
      <c r="J717" s="13"/>
    </row>
    <row r="718" spans="4:10" ht="12.75">
      <c r="D718" s="13"/>
      <c r="E718" s="13"/>
      <c r="F718" s="13"/>
      <c r="G718" s="13"/>
      <c r="H718" s="13"/>
      <c r="I718" s="13"/>
      <c r="J718" s="13"/>
    </row>
    <row r="719" spans="4:10" ht="12.75">
      <c r="D719" s="13"/>
      <c r="E719" s="13"/>
      <c r="F719" s="13"/>
      <c r="G719" s="13"/>
      <c r="H719" s="13"/>
      <c r="I719" s="13"/>
      <c r="J719" s="13"/>
    </row>
    <row r="720" spans="4:10" ht="12.75">
      <c r="D720" s="13"/>
      <c r="E720" s="13"/>
      <c r="F720" s="13"/>
      <c r="G720" s="13"/>
      <c r="H720" s="13"/>
      <c r="I720" s="13"/>
      <c r="J720" s="13"/>
    </row>
    <row r="721" spans="4:10" ht="12.75">
      <c r="D721" s="13"/>
      <c r="E721" s="13"/>
      <c r="F721" s="13"/>
      <c r="G721" s="13"/>
      <c r="H721" s="13"/>
      <c r="I721" s="13"/>
      <c r="J721" s="13"/>
    </row>
    <row r="722" spans="4:10" ht="12.75">
      <c r="D722" s="13"/>
      <c r="E722" s="13"/>
      <c r="F722" s="13"/>
      <c r="G722" s="13"/>
      <c r="H722" s="13"/>
      <c r="I722" s="13"/>
      <c r="J722" s="13"/>
    </row>
    <row r="723" spans="4:10" ht="12.75">
      <c r="D723" s="13"/>
      <c r="E723" s="13"/>
      <c r="F723" s="13"/>
      <c r="G723" s="13"/>
      <c r="H723" s="13"/>
      <c r="I723" s="13"/>
      <c r="J723" s="13"/>
    </row>
    <row r="724" spans="4:10" ht="12.75">
      <c r="D724" s="13"/>
      <c r="E724" s="13"/>
      <c r="F724" s="13"/>
      <c r="G724" s="13"/>
      <c r="H724" s="13"/>
      <c r="I724" s="13"/>
      <c r="J724" s="13"/>
    </row>
    <row r="725" spans="4:10" ht="12.75">
      <c r="D725" s="13"/>
      <c r="E725" s="13"/>
      <c r="F725" s="13"/>
      <c r="G725" s="13"/>
      <c r="H725" s="13"/>
      <c r="I725" s="13"/>
      <c r="J725" s="13"/>
    </row>
    <row r="726" spans="4:10" ht="12.75">
      <c r="D726" s="13"/>
      <c r="E726" s="13"/>
      <c r="F726" s="13"/>
      <c r="G726" s="13"/>
      <c r="H726" s="13"/>
      <c r="I726" s="13"/>
      <c r="J726" s="13"/>
    </row>
    <row r="727" spans="4:10" ht="12.75">
      <c r="D727" s="13"/>
      <c r="E727" s="13"/>
      <c r="F727" s="13"/>
      <c r="G727" s="13"/>
      <c r="H727" s="13"/>
      <c r="I727" s="13"/>
      <c r="J727" s="13"/>
    </row>
    <row r="728" spans="4:10" ht="12.75">
      <c r="D728" s="13"/>
      <c r="E728" s="13"/>
      <c r="F728" s="13"/>
      <c r="G728" s="13"/>
      <c r="H728" s="13"/>
      <c r="I728" s="13"/>
      <c r="J728" s="13"/>
    </row>
    <row r="729" spans="4:10" ht="12.75">
      <c r="D729" s="13"/>
      <c r="E729" s="13"/>
      <c r="F729" s="13"/>
      <c r="G729" s="13"/>
      <c r="H729" s="13"/>
      <c r="I729" s="13"/>
      <c r="J729" s="13"/>
    </row>
    <row r="730" spans="4:10" ht="12.75">
      <c r="D730" s="13"/>
      <c r="E730" s="13"/>
      <c r="F730" s="13"/>
      <c r="G730" s="13"/>
      <c r="H730" s="13"/>
      <c r="I730" s="13"/>
      <c r="J730" s="13"/>
    </row>
    <row r="731" spans="4:10" ht="12.75">
      <c r="D731" s="13"/>
      <c r="E731" s="13"/>
      <c r="F731" s="13"/>
      <c r="G731" s="13"/>
      <c r="H731" s="13"/>
      <c r="I731" s="13"/>
      <c r="J731" s="13"/>
    </row>
    <row r="732" spans="4:10" ht="12.75">
      <c r="D732" s="13"/>
      <c r="E732" s="13"/>
      <c r="F732" s="13"/>
      <c r="G732" s="13"/>
      <c r="H732" s="13"/>
      <c r="I732" s="13"/>
      <c r="J732" s="13"/>
    </row>
    <row r="733" spans="4:10" ht="12.75">
      <c r="D733" s="13"/>
      <c r="E733" s="13"/>
      <c r="F733" s="13"/>
      <c r="G733" s="13"/>
      <c r="H733" s="13"/>
      <c r="I733" s="13"/>
      <c r="J733" s="13"/>
    </row>
    <row r="734" spans="4:10" ht="12.75">
      <c r="D734" s="13"/>
      <c r="E734" s="13"/>
      <c r="F734" s="13"/>
      <c r="G734" s="13"/>
      <c r="H734" s="13"/>
      <c r="I734" s="13"/>
      <c r="J734" s="13"/>
    </row>
    <row r="735" spans="4:10" ht="12.75">
      <c r="D735" s="13"/>
      <c r="E735" s="13"/>
      <c r="F735" s="13"/>
      <c r="G735" s="13"/>
      <c r="H735" s="13"/>
      <c r="I735" s="13"/>
      <c r="J735" s="13"/>
    </row>
    <row r="736" spans="4:10" ht="12.75">
      <c r="D736" s="13"/>
      <c r="E736" s="13"/>
      <c r="F736" s="13"/>
      <c r="G736" s="13"/>
      <c r="H736" s="13"/>
      <c r="I736" s="13"/>
      <c r="J736" s="13"/>
    </row>
    <row r="737" spans="4:10" ht="12.75">
      <c r="D737" s="13"/>
      <c r="E737" s="13"/>
      <c r="F737" s="13"/>
      <c r="G737" s="13"/>
      <c r="H737" s="13"/>
      <c r="I737" s="13"/>
      <c r="J737" s="13"/>
    </row>
    <row r="738" spans="4:10" ht="12.75">
      <c r="D738" s="13"/>
      <c r="E738" s="13"/>
      <c r="F738" s="13"/>
      <c r="G738" s="13"/>
      <c r="H738" s="13"/>
      <c r="I738" s="13"/>
      <c r="J738" s="13"/>
    </row>
    <row r="739" spans="4:10" ht="12.75">
      <c r="D739" s="13"/>
      <c r="E739" s="13"/>
      <c r="F739" s="13"/>
      <c r="G739" s="13"/>
      <c r="H739" s="13"/>
      <c r="I739" s="13"/>
      <c r="J739" s="13"/>
    </row>
    <row r="740" spans="4:10" ht="12.75">
      <c r="D740" s="13"/>
      <c r="E740" s="13"/>
      <c r="F740" s="13"/>
      <c r="G740" s="13"/>
      <c r="H740" s="13"/>
      <c r="I740" s="13"/>
      <c r="J740" s="13"/>
    </row>
    <row r="741" spans="4:10" ht="12.75">
      <c r="D741" s="13"/>
      <c r="E741" s="13"/>
      <c r="F741" s="13"/>
      <c r="G741" s="13"/>
      <c r="H741" s="13"/>
      <c r="I741" s="13"/>
      <c r="J741" s="13"/>
    </row>
    <row r="742" spans="4:10" ht="12.75">
      <c r="D742" s="13"/>
      <c r="E742" s="13"/>
      <c r="F742" s="13"/>
      <c r="G742" s="13"/>
      <c r="H742" s="13"/>
      <c r="I742" s="13"/>
      <c r="J742" s="13"/>
    </row>
    <row r="743" spans="4:10" ht="12.75">
      <c r="D743" s="13"/>
      <c r="E743" s="13"/>
      <c r="F743" s="13"/>
      <c r="G743" s="13"/>
      <c r="H743" s="13"/>
      <c r="I743" s="13"/>
      <c r="J743" s="13"/>
    </row>
    <row r="744" spans="4:10" ht="12.75">
      <c r="D744" s="13"/>
      <c r="E744" s="13"/>
      <c r="F744" s="13"/>
      <c r="G744" s="13"/>
      <c r="H744" s="13"/>
      <c r="I744" s="13"/>
      <c r="J744" s="13"/>
    </row>
    <row r="745" spans="4:10" ht="12.75">
      <c r="D745" s="13"/>
      <c r="E745" s="13"/>
      <c r="F745" s="13"/>
      <c r="G745" s="13"/>
      <c r="H745" s="13"/>
      <c r="I745" s="13"/>
      <c r="J745" s="13"/>
    </row>
    <row r="746" spans="4:10" ht="12.75">
      <c r="D746" s="13"/>
      <c r="E746" s="13"/>
      <c r="F746" s="13"/>
      <c r="G746" s="13"/>
      <c r="H746" s="13"/>
      <c r="I746" s="13"/>
      <c r="J746" s="13"/>
    </row>
    <row r="747" spans="4:10" ht="12.75">
      <c r="D747" s="13"/>
      <c r="E747" s="13"/>
      <c r="F747" s="13"/>
      <c r="G747" s="13"/>
      <c r="H747" s="13"/>
      <c r="I747" s="13"/>
      <c r="J747" s="13"/>
    </row>
    <row r="748" spans="4:10" ht="12.75">
      <c r="D748" s="13"/>
      <c r="E748" s="13"/>
      <c r="F748" s="13"/>
      <c r="G748" s="13"/>
      <c r="H748" s="13"/>
      <c r="I748" s="13"/>
      <c r="J748" s="13"/>
    </row>
    <row r="749" spans="4:10" ht="12.75">
      <c r="D749" s="13"/>
      <c r="E749" s="13"/>
      <c r="F749" s="13"/>
      <c r="G749" s="13"/>
      <c r="H749" s="13"/>
      <c r="I749" s="13"/>
      <c r="J749" s="13"/>
    </row>
    <row r="750" spans="4:10" ht="12.75">
      <c r="D750" s="13"/>
      <c r="E750" s="13"/>
      <c r="F750" s="13"/>
      <c r="G750" s="13"/>
      <c r="H750" s="13"/>
      <c r="I750" s="13"/>
      <c r="J750" s="13"/>
    </row>
    <row r="751" spans="4:10" ht="12.75">
      <c r="D751" s="13"/>
      <c r="E751" s="13"/>
      <c r="F751" s="13"/>
      <c r="G751" s="13"/>
      <c r="H751" s="13"/>
      <c r="I751" s="13"/>
      <c r="J751" s="13"/>
    </row>
    <row r="752" spans="4:10" ht="12.75">
      <c r="D752" s="13"/>
      <c r="E752" s="13"/>
      <c r="F752" s="13"/>
      <c r="G752" s="13"/>
      <c r="H752" s="13"/>
      <c r="I752" s="13"/>
      <c r="J752" s="13"/>
    </row>
    <row r="753" spans="4:10" ht="12.75">
      <c r="D753" s="13"/>
      <c r="E753" s="13"/>
      <c r="F753" s="13"/>
      <c r="G753" s="13"/>
      <c r="H753" s="13"/>
      <c r="I753" s="13"/>
      <c r="J753" s="13"/>
    </row>
    <row r="754" spans="4:10" ht="12.75">
      <c r="D754" s="13"/>
      <c r="E754" s="13"/>
      <c r="F754" s="13"/>
      <c r="G754" s="13"/>
      <c r="H754" s="13"/>
      <c r="I754" s="13"/>
      <c r="J754" s="13"/>
    </row>
    <row r="755" spans="4:10" ht="12.75">
      <c r="D755" s="13"/>
      <c r="E755" s="13"/>
      <c r="F755" s="13"/>
      <c r="G755" s="13"/>
      <c r="H755" s="13"/>
      <c r="I755" s="13"/>
      <c r="J755" s="13"/>
    </row>
    <row r="756" spans="4:10" ht="12.75">
      <c r="D756" s="13"/>
      <c r="E756" s="13"/>
      <c r="F756" s="13"/>
      <c r="G756" s="13"/>
      <c r="H756" s="13"/>
      <c r="I756" s="13"/>
      <c r="J756" s="13"/>
    </row>
    <row r="757" spans="4:10" ht="12.75">
      <c r="D757" s="13"/>
      <c r="E757" s="13"/>
      <c r="F757" s="13"/>
      <c r="G757" s="13"/>
      <c r="H757" s="13"/>
      <c r="I757" s="13"/>
      <c r="J757" s="13"/>
    </row>
    <row r="758" spans="4:10" ht="12.75">
      <c r="D758" s="13"/>
      <c r="E758" s="13"/>
      <c r="F758" s="13"/>
      <c r="G758" s="13"/>
      <c r="H758" s="13"/>
      <c r="I758" s="13"/>
      <c r="J758" s="13"/>
    </row>
    <row r="759" spans="4:10" ht="12.75">
      <c r="D759" s="13"/>
      <c r="E759" s="13"/>
      <c r="F759" s="13"/>
      <c r="G759" s="13"/>
      <c r="H759" s="13"/>
      <c r="I759" s="13"/>
      <c r="J759" s="13"/>
    </row>
    <row r="760" spans="4:10" ht="12.75">
      <c r="D760" s="13"/>
      <c r="E760" s="13"/>
      <c r="F760" s="13"/>
      <c r="G760" s="13"/>
      <c r="H760" s="13"/>
      <c r="I760" s="13"/>
      <c r="J760" s="13"/>
    </row>
    <row r="761" spans="4:10" ht="12.75">
      <c r="D761" s="13"/>
      <c r="E761" s="13"/>
      <c r="F761" s="13"/>
      <c r="G761" s="13"/>
      <c r="H761" s="13"/>
      <c r="I761" s="13"/>
      <c r="J761" s="13"/>
    </row>
    <row r="762" spans="4:10" ht="12.75">
      <c r="D762" s="13"/>
      <c r="E762" s="13"/>
      <c r="F762" s="13"/>
      <c r="G762" s="13"/>
      <c r="H762" s="13"/>
      <c r="I762" s="13"/>
      <c r="J762" s="13"/>
    </row>
    <row r="763" spans="4:10" ht="12.75">
      <c r="D763" s="13"/>
      <c r="E763" s="13"/>
      <c r="F763" s="13"/>
      <c r="G763" s="13"/>
      <c r="H763" s="13"/>
      <c r="I763" s="13"/>
      <c r="J763" s="13"/>
    </row>
    <row r="764" spans="4:10" ht="12.75">
      <c r="D764" s="13"/>
      <c r="E764" s="13"/>
      <c r="F764" s="13"/>
      <c r="G764" s="13"/>
      <c r="H764" s="13"/>
      <c r="I764" s="13"/>
      <c r="J764" s="13"/>
    </row>
    <row r="765" spans="4:10" ht="12.75">
      <c r="D765" s="13"/>
      <c r="E765" s="13"/>
      <c r="F765" s="13"/>
      <c r="G765" s="13"/>
      <c r="H765" s="13"/>
      <c r="I765" s="13"/>
      <c r="J765" s="13"/>
    </row>
    <row r="766" spans="4:10" ht="12.75">
      <c r="D766" s="13"/>
      <c r="E766" s="13"/>
      <c r="F766" s="13"/>
      <c r="G766" s="13"/>
      <c r="H766" s="13"/>
      <c r="I766" s="13"/>
      <c r="J766" s="13"/>
    </row>
    <row r="767" spans="4:10" ht="12.75">
      <c r="D767" s="13"/>
      <c r="E767" s="13"/>
      <c r="F767" s="13"/>
      <c r="G767" s="13"/>
      <c r="H767" s="13"/>
      <c r="I767" s="13"/>
      <c r="J767" s="13"/>
    </row>
    <row r="768" spans="4:10" ht="12.75">
      <c r="D768" s="13"/>
      <c r="E768" s="13"/>
      <c r="F768" s="13"/>
      <c r="G768" s="13"/>
      <c r="H768" s="13"/>
      <c r="I768" s="13"/>
      <c r="J768" s="13"/>
    </row>
    <row r="769" spans="4:10" ht="12.75">
      <c r="D769" s="13"/>
      <c r="E769" s="13"/>
      <c r="F769" s="13"/>
      <c r="G769" s="13"/>
      <c r="H769" s="13"/>
      <c r="I769" s="13"/>
      <c r="J769" s="13"/>
    </row>
    <row r="770" spans="4:10" ht="12.75">
      <c r="D770" s="13"/>
      <c r="E770" s="13"/>
      <c r="F770" s="13"/>
      <c r="G770" s="13"/>
      <c r="H770" s="13"/>
      <c r="I770" s="13"/>
      <c r="J770" s="13"/>
    </row>
    <row r="771" spans="4:10" ht="12.75">
      <c r="D771" s="13"/>
      <c r="E771" s="13"/>
      <c r="F771" s="13"/>
      <c r="G771" s="13"/>
      <c r="H771" s="13"/>
      <c r="I771" s="13"/>
      <c r="J771" s="13"/>
    </row>
    <row r="772" spans="4:10" ht="12.75">
      <c r="D772" s="13"/>
      <c r="E772" s="13"/>
      <c r="F772" s="13"/>
      <c r="G772" s="13"/>
      <c r="H772" s="13"/>
      <c r="I772" s="13"/>
      <c r="J772" s="13"/>
    </row>
    <row r="773" spans="4:10" ht="12.75">
      <c r="D773" s="13"/>
      <c r="E773" s="13"/>
      <c r="F773" s="13"/>
      <c r="G773" s="13"/>
      <c r="H773" s="13"/>
      <c r="I773" s="13"/>
      <c r="J773" s="13"/>
    </row>
    <row r="774" spans="4:10" ht="12.75">
      <c r="D774" s="13"/>
      <c r="E774" s="13"/>
      <c r="F774" s="13"/>
      <c r="G774" s="13"/>
      <c r="H774" s="13"/>
      <c r="I774" s="13"/>
      <c r="J774" s="13"/>
    </row>
    <row r="775" spans="4:10" ht="12.75">
      <c r="D775" s="13"/>
      <c r="E775" s="13"/>
      <c r="F775" s="13"/>
      <c r="G775" s="13"/>
      <c r="H775" s="13"/>
      <c r="I775" s="13"/>
      <c r="J775" s="13"/>
    </row>
    <row r="776" spans="4:10" ht="12.75">
      <c r="D776" s="13"/>
      <c r="E776" s="13"/>
      <c r="F776" s="13"/>
      <c r="G776" s="13"/>
      <c r="H776" s="13"/>
      <c r="I776" s="13"/>
      <c r="J776" s="13"/>
    </row>
    <row r="777" spans="4:10" ht="12.75">
      <c r="D777" s="13"/>
      <c r="E777" s="13"/>
      <c r="F777" s="13"/>
      <c r="G777" s="13"/>
      <c r="H777" s="13"/>
      <c r="I777" s="13"/>
      <c r="J777" s="13"/>
    </row>
    <row r="778" spans="4:10" ht="12.75">
      <c r="D778" s="13"/>
      <c r="E778" s="13"/>
      <c r="F778" s="13"/>
      <c r="G778" s="13"/>
      <c r="H778" s="13"/>
      <c r="I778" s="13"/>
      <c r="J778" s="13"/>
    </row>
    <row r="779" spans="4:10" ht="12.75">
      <c r="D779" s="13"/>
      <c r="E779" s="13"/>
      <c r="F779" s="13"/>
      <c r="G779" s="13"/>
      <c r="H779" s="13"/>
      <c r="I779" s="13"/>
      <c r="J779" s="13"/>
    </row>
    <row r="780" spans="4:10" ht="12.75">
      <c r="D780" s="13"/>
      <c r="E780" s="13"/>
      <c r="F780" s="13"/>
      <c r="G780" s="13"/>
      <c r="H780" s="13"/>
      <c r="I780" s="13"/>
      <c r="J780" s="13"/>
    </row>
    <row r="781" spans="4:10" ht="12.75">
      <c r="D781" s="13"/>
      <c r="E781" s="13"/>
      <c r="F781" s="13"/>
      <c r="G781" s="13"/>
      <c r="H781" s="13"/>
      <c r="I781" s="13"/>
      <c r="J781" s="13"/>
    </row>
    <row r="782" spans="4:10" ht="12.75">
      <c r="D782" s="13"/>
      <c r="E782" s="13"/>
      <c r="F782" s="13"/>
      <c r="G782" s="13"/>
      <c r="H782" s="13"/>
      <c r="I782" s="13"/>
      <c r="J782" s="13"/>
    </row>
    <row r="783" spans="4:10" ht="12.75">
      <c r="D783" s="13"/>
      <c r="E783" s="13"/>
      <c r="F783" s="13"/>
      <c r="G783" s="13"/>
      <c r="H783" s="13"/>
      <c r="I783" s="13"/>
      <c r="J783" s="13"/>
    </row>
    <row r="784" spans="4:10" ht="12.75">
      <c r="D784" s="13"/>
      <c r="E784" s="13"/>
      <c r="F784" s="13"/>
      <c r="G784" s="13"/>
      <c r="H784" s="13"/>
      <c r="I784" s="13"/>
      <c r="J784" s="13"/>
    </row>
    <row r="785" spans="4:10" ht="12.75">
      <c r="D785" s="13"/>
      <c r="E785" s="13"/>
      <c r="F785" s="13"/>
      <c r="G785" s="13"/>
      <c r="H785" s="13"/>
      <c r="I785" s="13"/>
      <c r="J785" s="13"/>
    </row>
    <row r="786" spans="4:10" ht="12.75">
      <c r="D786" s="13"/>
      <c r="E786" s="13"/>
      <c r="F786" s="13"/>
      <c r="G786" s="13"/>
      <c r="H786" s="13"/>
      <c r="I786" s="13"/>
      <c r="J786" s="13"/>
    </row>
    <row r="787" spans="4:10" ht="12.75">
      <c r="D787" s="13"/>
      <c r="E787" s="13"/>
      <c r="F787" s="13"/>
      <c r="G787" s="13"/>
      <c r="H787" s="13"/>
      <c r="I787" s="13"/>
      <c r="J787" s="13"/>
    </row>
    <row r="788" spans="4:10" ht="12.75">
      <c r="D788" s="13"/>
      <c r="E788" s="13"/>
      <c r="F788" s="13"/>
      <c r="G788" s="13"/>
      <c r="H788" s="13"/>
      <c r="I788" s="13"/>
      <c r="J788" s="13"/>
    </row>
    <row r="789" spans="4:10" ht="12.75">
      <c r="D789" s="13"/>
      <c r="E789" s="13"/>
      <c r="F789" s="13"/>
      <c r="G789" s="13"/>
      <c r="H789" s="13"/>
      <c r="I789" s="13"/>
      <c r="J789" s="13"/>
    </row>
    <row r="790" spans="4:10" ht="12.75">
      <c r="D790" s="13"/>
      <c r="E790" s="13"/>
      <c r="F790" s="13"/>
      <c r="G790" s="13"/>
      <c r="H790" s="13"/>
      <c r="I790" s="13"/>
      <c r="J790" s="13"/>
    </row>
    <row r="791" spans="4:10" ht="12.75">
      <c r="D791" s="13"/>
      <c r="E791" s="13"/>
      <c r="F791" s="13"/>
      <c r="G791" s="13"/>
      <c r="H791" s="13"/>
      <c r="I791" s="13"/>
      <c r="J791" s="13"/>
    </row>
    <row r="792" spans="4:10" ht="12.75">
      <c r="D792" s="13"/>
      <c r="E792" s="13"/>
      <c r="F792" s="13"/>
      <c r="G792" s="13"/>
      <c r="H792" s="13"/>
      <c r="I792" s="13"/>
      <c r="J792" s="13"/>
    </row>
    <row r="793" spans="4:10" ht="12.75">
      <c r="D793" s="13"/>
      <c r="E793" s="13"/>
      <c r="F793" s="13"/>
      <c r="G793" s="13"/>
      <c r="H793" s="13"/>
      <c r="I793" s="13"/>
      <c r="J793" s="13"/>
    </row>
    <row r="794" spans="4:10" ht="12.75">
      <c r="D794" s="13"/>
      <c r="E794" s="13"/>
      <c r="F794" s="13"/>
      <c r="G794" s="13"/>
      <c r="H794" s="13"/>
      <c r="I794" s="13"/>
      <c r="J794" s="13"/>
    </row>
    <row r="795" spans="4:10" ht="12.75">
      <c r="D795" s="13"/>
      <c r="E795" s="13"/>
      <c r="F795" s="13"/>
      <c r="G795" s="13"/>
      <c r="H795" s="13"/>
      <c r="I795" s="13"/>
      <c r="J795" s="13"/>
    </row>
    <row r="796" spans="4:10" ht="12.75">
      <c r="D796" s="13"/>
      <c r="E796" s="13"/>
      <c r="F796" s="13"/>
      <c r="G796" s="13"/>
      <c r="H796" s="13"/>
      <c r="I796" s="13"/>
      <c r="J796" s="13"/>
    </row>
    <row r="797" spans="4:10" ht="12.75">
      <c r="D797" s="13"/>
      <c r="E797" s="13"/>
      <c r="F797" s="13"/>
      <c r="G797" s="13"/>
      <c r="H797" s="13"/>
      <c r="I797" s="13"/>
      <c r="J797" s="13"/>
    </row>
    <row r="798" spans="4:10" ht="12.75">
      <c r="D798" s="13"/>
      <c r="E798" s="13"/>
      <c r="F798" s="13"/>
      <c r="G798" s="13"/>
      <c r="H798" s="13"/>
      <c r="I798" s="13"/>
      <c r="J798" s="13"/>
    </row>
    <row r="799" spans="4:10" ht="12.75">
      <c r="D799" s="13"/>
      <c r="E799" s="13"/>
      <c r="F799" s="13"/>
      <c r="G799" s="13"/>
      <c r="H799" s="13"/>
      <c r="I799" s="13"/>
      <c r="J799" s="13"/>
    </row>
    <row r="800" spans="4:10" ht="12.75">
      <c r="D800" s="13"/>
      <c r="E800" s="13"/>
      <c r="F800" s="13"/>
      <c r="G800" s="13"/>
      <c r="H800" s="13"/>
      <c r="I800" s="13"/>
      <c r="J800" s="13"/>
    </row>
    <row r="801" spans="4:10" ht="12.75">
      <c r="D801" s="13"/>
      <c r="E801" s="13"/>
      <c r="F801" s="13"/>
      <c r="G801" s="13"/>
      <c r="H801" s="13"/>
      <c r="I801" s="13"/>
      <c r="J801" s="13"/>
    </row>
    <row r="802" spans="4:10" ht="12.75">
      <c r="D802" s="13"/>
      <c r="E802" s="13"/>
      <c r="F802" s="13"/>
      <c r="G802" s="13"/>
      <c r="H802" s="13"/>
      <c r="I802" s="13"/>
      <c r="J802" s="13"/>
    </row>
    <row r="803" spans="4:10" ht="12.75">
      <c r="D803" s="13"/>
      <c r="E803" s="13"/>
      <c r="F803" s="13"/>
      <c r="G803" s="13"/>
      <c r="H803" s="13"/>
      <c r="I803" s="13"/>
      <c r="J803" s="13"/>
    </row>
    <row r="804" spans="4:10" ht="12.75">
      <c r="D804" s="13"/>
      <c r="E804" s="13"/>
      <c r="F804" s="13"/>
      <c r="G804" s="13"/>
      <c r="H804" s="13"/>
      <c r="I804" s="13"/>
      <c r="J804" s="13"/>
    </row>
    <row r="805" spans="4:10" ht="12.75">
      <c r="D805" s="13"/>
      <c r="E805" s="13"/>
      <c r="F805" s="13"/>
      <c r="G805" s="13"/>
      <c r="H805" s="13"/>
      <c r="I805" s="13"/>
      <c r="J805" s="13"/>
    </row>
    <row r="806" spans="4:10" ht="12.75">
      <c r="D806" s="13"/>
      <c r="E806" s="13"/>
      <c r="F806" s="13"/>
      <c r="G806" s="13"/>
      <c r="H806" s="13"/>
      <c r="I806" s="13"/>
      <c r="J806" s="13"/>
    </row>
    <row r="807" spans="4:10" ht="12.75">
      <c r="D807" s="13"/>
      <c r="E807" s="13"/>
      <c r="F807" s="13"/>
      <c r="G807" s="13"/>
      <c r="H807" s="13"/>
      <c r="I807" s="13"/>
      <c r="J807" s="13"/>
    </row>
    <row r="808" spans="4:10" ht="12.75">
      <c r="D808" s="13"/>
      <c r="E808" s="13"/>
      <c r="F808" s="13"/>
      <c r="G808" s="13"/>
      <c r="H808" s="13"/>
      <c r="I808" s="13"/>
      <c r="J808" s="13"/>
    </row>
    <row r="809" spans="4:10" ht="12.75">
      <c r="D809" s="13"/>
      <c r="E809" s="13"/>
      <c r="F809" s="13"/>
      <c r="G809" s="13"/>
      <c r="H809" s="13"/>
      <c r="I809" s="13"/>
      <c r="J809" s="13"/>
    </row>
    <row r="810" spans="4:10" ht="12.75">
      <c r="D810" s="13"/>
      <c r="E810" s="13"/>
      <c r="F810" s="13"/>
      <c r="G810" s="13"/>
      <c r="H810" s="13"/>
      <c r="I810" s="13"/>
      <c r="J810" s="13"/>
    </row>
    <row r="811" spans="4:10" ht="12.75">
      <c r="D811" s="13"/>
      <c r="E811" s="13"/>
      <c r="F811" s="13"/>
      <c r="G811" s="13"/>
      <c r="H811" s="13"/>
      <c r="I811" s="13"/>
      <c r="J811" s="13"/>
    </row>
    <row r="812" spans="4:10" ht="12.75">
      <c r="D812" s="13"/>
      <c r="E812" s="13"/>
      <c r="F812" s="13"/>
      <c r="G812" s="13"/>
      <c r="H812" s="13"/>
      <c r="I812" s="13"/>
      <c r="J812" s="13"/>
    </row>
    <row r="813" spans="4:10" ht="12.75">
      <c r="D813" s="13"/>
      <c r="E813" s="13"/>
      <c r="F813" s="13"/>
      <c r="G813" s="13"/>
      <c r="H813" s="13"/>
      <c r="I813" s="13"/>
      <c r="J813" s="13"/>
    </row>
    <row r="814" spans="4:10" ht="12.75">
      <c r="D814" s="13"/>
      <c r="E814" s="13"/>
      <c r="F814" s="13"/>
      <c r="G814" s="13"/>
      <c r="H814" s="13"/>
      <c r="I814" s="13"/>
      <c r="J814" s="13"/>
    </row>
    <row r="815" spans="4:10" ht="12.75">
      <c r="D815" s="13"/>
      <c r="E815" s="13"/>
      <c r="F815" s="13"/>
      <c r="G815" s="13"/>
      <c r="H815" s="13"/>
      <c r="I815" s="13"/>
      <c r="J815" s="13"/>
    </row>
    <row r="816" spans="4:10" ht="12.75">
      <c r="D816" s="13"/>
      <c r="E816" s="13"/>
      <c r="F816" s="13"/>
      <c r="G816" s="13"/>
      <c r="H816" s="13"/>
      <c r="I816" s="13"/>
      <c r="J816" s="13"/>
    </row>
    <row r="817" spans="4:10" ht="12.75">
      <c r="D817" s="13"/>
      <c r="E817" s="13"/>
      <c r="F817" s="13"/>
      <c r="G817" s="13"/>
      <c r="H817" s="13"/>
      <c r="I817" s="13"/>
      <c r="J817" s="13"/>
    </row>
    <row r="818" spans="4:10" ht="12.75">
      <c r="D818" s="13"/>
      <c r="E818" s="13"/>
      <c r="F818" s="13"/>
      <c r="G818" s="13"/>
      <c r="H818" s="13"/>
      <c r="I818" s="13"/>
      <c r="J818" s="13"/>
    </row>
    <row r="819" spans="4:10" ht="12.75">
      <c r="D819" s="13"/>
      <c r="E819" s="13"/>
      <c r="F819" s="13"/>
      <c r="G819" s="13"/>
      <c r="H819" s="13"/>
      <c r="I819" s="13"/>
      <c r="J819" s="13"/>
    </row>
    <row r="820" spans="4:10" ht="12.75">
      <c r="D820" s="13"/>
      <c r="E820" s="13"/>
      <c r="F820" s="13"/>
      <c r="G820" s="13"/>
      <c r="H820" s="13"/>
      <c r="I820" s="13"/>
      <c r="J820" s="13"/>
    </row>
  </sheetData>
  <sheetProtection/>
  <mergeCells count="16">
    <mergeCell ref="A22:A23"/>
    <mergeCell ref="B22:B23"/>
    <mergeCell ref="A14:D14"/>
    <mergeCell ref="A19:K19"/>
    <mergeCell ref="A2:O2"/>
    <mergeCell ref="A5:E5"/>
    <mergeCell ref="A6:A7"/>
    <mergeCell ref="B6:B7"/>
    <mergeCell ref="C6:C7"/>
    <mergeCell ref="D6:D7"/>
    <mergeCell ref="A8:D8"/>
    <mergeCell ref="A11:E11"/>
    <mergeCell ref="A12:A13"/>
    <mergeCell ref="B12:B13"/>
    <mergeCell ref="C12:C13"/>
    <mergeCell ref="D12:D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3.140625" style="0" customWidth="1"/>
    <col min="2" max="2" width="12.140625" style="0" bestFit="1" customWidth="1"/>
    <col min="3" max="3" width="10.57421875" style="0" bestFit="1" customWidth="1"/>
  </cols>
  <sheetData>
    <row r="1" spans="1:11" ht="15">
      <c r="A1" s="302" t="s">
        <v>105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5" spans="1:6" ht="15">
      <c r="A5" s="302" t="s">
        <v>54</v>
      </c>
      <c r="B5" s="303"/>
      <c r="C5" s="303"/>
      <c r="D5" s="303"/>
      <c r="E5" s="303"/>
      <c r="F5" s="303"/>
    </row>
    <row r="7" ht="13.5" thickBot="1"/>
    <row r="8" spans="1:3" ht="27.75" customHeight="1">
      <c r="A8" s="386" t="s">
        <v>40</v>
      </c>
      <c r="B8" s="388" t="s">
        <v>55</v>
      </c>
      <c r="C8" s="386" t="s">
        <v>56</v>
      </c>
    </row>
    <row r="9" spans="1:3" ht="13.5" thickBot="1">
      <c r="A9" s="387"/>
      <c r="B9" s="389"/>
      <c r="C9" s="387"/>
    </row>
    <row r="10" spans="1:3" ht="13.5" thickBot="1">
      <c r="A10" s="52" t="s">
        <v>58</v>
      </c>
      <c r="B10" s="128">
        <v>165.60865403786792</v>
      </c>
      <c r="C10" s="43" t="s">
        <v>59</v>
      </c>
    </row>
    <row r="11" spans="1:3" ht="13.5" thickBot="1">
      <c r="A11" s="47" t="s">
        <v>90</v>
      </c>
      <c r="B11" s="128">
        <v>348.4520357842054</v>
      </c>
      <c r="C11" s="21" t="s">
        <v>60</v>
      </c>
    </row>
    <row r="12" spans="1:3" ht="13.5" thickBot="1">
      <c r="A12" s="48" t="s">
        <v>65</v>
      </c>
      <c r="B12" s="129">
        <v>40.9278813341439</v>
      </c>
      <c r="C12" s="22" t="s">
        <v>51</v>
      </c>
    </row>
    <row r="13" spans="1:2" ht="12.75">
      <c r="A13" s="46"/>
      <c r="B13" s="46"/>
    </row>
    <row r="14" spans="1:2" ht="12.75">
      <c r="A14" s="46"/>
      <c r="B14" s="46"/>
    </row>
    <row r="15" spans="1:2" ht="12.75">
      <c r="A15" s="46"/>
      <c r="B15" s="46"/>
    </row>
    <row r="16" spans="1:2" ht="12.75">
      <c r="A16" s="46"/>
      <c r="B16" s="46"/>
    </row>
    <row r="17" spans="1:2" ht="12.75">
      <c r="A17" s="46"/>
      <c r="B17" s="46"/>
    </row>
    <row r="18" spans="1:2" ht="12.75">
      <c r="A18" s="46"/>
      <c r="B18" s="46"/>
    </row>
    <row r="19" spans="1:2" ht="12.75">
      <c r="A19" s="46"/>
      <c r="B19" s="46"/>
    </row>
    <row r="20" spans="1:2" ht="12.75">
      <c r="A20" s="46"/>
      <c r="B20" s="46"/>
    </row>
  </sheetData>
  <sheetProtection/>
  <mergeCells count="5">
    <mergeCell ref="A1:K1"/>
    <mergeCell ref="A5:F5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I39" sqref="I39"/>
    </sheetView>
  </sheetViews>
  <sheetFormatPr defaultColWidth="9.140625" defaultRowHeight="12.75"/>
  <sheetData>
    <row r="2" s="391" customFormat="1" ht="15">
      <c r="A2" s="390" t="s">
        <v>63</v>
      </c>
    </row>
  </sheetData>
  <sheetProtection/>
  <mergeCells count="1">
    <mergeCell ref="A2:IV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COSTANTINO</dc:creator>
  <cp:keywords/>
  <dc:description/>
  <cp:lastModifiedBy>9smagnano</cp:lastModifiedBy>
  <cp:lastPrinted>2009-11-24T10:26:15Z</cp:lastPrinted>
  <dcterms:created xsi:type="dcterms:W3CDTF">2008-09-08T16:05:56Z</dcterms:created>
  <dcterms:modified xsi:type="dcterms:W3CDTF">2011-05-03T14:16:39Z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