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105" windowWidth="10275" windowHeight="8055" tabRatio="907" activeTab="1"/>
  </bookViews>
  <sheets>
    <sheet name="ANAGRAFICA EPW" sheetId="1" r:id="rId1"/>
    <sheet name="Dichiarazione di conformità" sheetId="2" r:id="rId2"/>
    <sheet name="ENERGIA" sheetId="3" r:id="rId3"/>
    <sheet name="ARIA" sheetId="4" r:id="rId4"/>
    <sheet name="ACQUA" sheetId="5" r:id="rId5"/>
    <sheet name="RUMORE" sheetId="6" r:id="rId6"/>
    <sheet name="RIFIUTI" sheetId="7" r:id="rId7"/>
    <sheet name="CONSUMI SPECIFICI" sheetId="8" r:id="rId8"/>
    <sheet name="Transitori&amp;Malfunzionamenti" sheetId="9" r:id="rId9"/>
    <sheet name="Unità di raffreddamento" sheetId="10" r:id="rId10"/>
  </sheets>
  <externalReferences>
    <externalReference r:id="rId13"/>
  </externalReferences>
  <definedNames>
    <definedName name="_xlfn.IFERROR" hidden="1">#NAME?</definedName>
    <definedName name="_xlnm.Print_Area" localSheetId="0">'ANAGRAFICA EPW'!$A$1:$N$49</definedName>
    <definedName name="_xlnm.Print_Area" localSheetId="3">'ARIA'!$A$1:$P$176</definedName>
    <definedName name="_xlnm.Print_Area" localSheetId="7">'CONSUMI SPECIFICI'!$A$1:$E$15</definedName>
    <definedName name="_xlnm.Print_Area" localSheetId="1">'Dichiarazione di conformità'!$A$1:$M$21</definedName>
    <definedName name="_xlnm.Print_Area" localSheetId="2">'ENERGIA'!$A$1:$S$61</definedName>
    <definedName name="_xlnm.Print_Area" localSheetId="6">'RIFIUTI'!$A$1:$F$87</definedName>
    <definedName name="_xlnm.Print_Area" localSheetId="5">'RUMORE'!$A$1:$I$7</definedName>
    <definedName name="_xlnm.Print_Area" localSheetId="8">'Transitori&amp;Malfunzionamenti'!$A$1:$M$166</definedName>
    <definedName name="_xlnm.Print_Area" localSheetId="9">'Unità di raffreddamento'!$A$1:$M$33</definedName>
  </definedNames>
  <calcPr fullCalcOnLoad="1"/>
</workbook>
</file>

<file path=xl/comments4.xml><?xml version="1.0" encoding="utf-8"?>
<comments xmlns="http://schemas.openxmlformats.org/spreadsheetml/2006/main">
  <authors>
    <author>9gguardo</author>
  </authors>
  <commentList>
    <comment ref="A59" authorId="0">
      <text>
        <r>
          <rPr>
            <b/>
            <sz val="9"/>
            <rFont val="Tahoma"/>
            <family val="2"/>
          </rPr>
          <t>9gguardo:</t>
        </r>
        <r>
          <rPr>
            <sz val="9"/>
            <rFont val="Tahoma"/>
            <family val="2"/>
          </rPr>
          <t xml:space="preserve">
I dati relativi a SA1N3, ad eccezione dei macroinquinanti, sono stati elaborati sul file "EPW_Dichiarazione_EPRTR_aria 2013"  per la dichiarazione PRTR</t>
        </r>
      </text>
    </comment>
    <comment ref="C59" authorId="0">
      <text>
        <r>
          <rPr>
            <b/>
            <sz val="9"/>
            <rFont val="Tahoma"/>
            <family val="2"/>
          </rPr>
          <t>9gguardo:</t>
        </r>
        <r>
          <rPr>
            <sz val="9"/>
            <rFont val="Tahoma"/>
            <family val="2"/>
          </rPr>
          <t xml:space="preserve">
Dati estratti dal file "Tonnellate emesse 2013_EPW", utilizzato per il Rapporto di Sostenibilità</t>
        </r>
      </text>
    </comment>
    <comment ref="C60" authorId="0">
      <text>
        <r>
          <rPr>
            <b/>
            <sz val="9"/>
            <rFont val="Tahoma"/>
            <family val="2"/>
          </rPr>
          <t>9gguardo:</t>
        </r>
        <r>
          <rPr>
            <sz val="9"/>
            <rFont val="Tahoma"/>
            <family val="2"/>
          </rPr>
          <t xml:space="preserve">
Dati estratti dal file "Tonnellate emesse 2013_EPW", utilizzato per il Rapporto di Sostenibilità</t>
        </r>
      </text>
    </comment>
    <comment ref="C61" authorId="0">
      <text>
        <r>
          <rPr>
            <b/>
            <sz val="9"/>
            <rFont val="Tahoma"/>
            <family val="2"/>
          </rPr>
          <t>9gguardo:</t>
        </r>
        <r>
          <rPr>
            <sz val="9"/>
            <rFont val="Tahoma"/>
            <family val="2"/>
          </rPr>
          <t xml:space="preserve">
Dati estratti dal file "Tonnellate emesse 2013_EPW", utilizzato per il Rapporto di Sostenibilità</t>
        </r>
      </text>
    </comment>
    <comment ref="C62" authorId="0">
      <text>
        <r>
          <rPr>
            <b/>
            <sz val="9"/>
            <rFont val="Tahoma"/>
            <family val="2"/>
          </rPr>
          <t>9gguardo:</t>
        </r>
        <r>
          <rPr>
            <sz val="9"/>
            <rFont val="Tahoma"/>
            <family val="2"/>
          </rPr>
          <t xml:space="preserve">
Dati estratti dal file "Tonnellate emesse 2013_EPW", utilizzato per il Rapporto di Sostenibilità</t>
        </r>
      </text>
    </comment>
    <comment ref="C64" authorId="0">
      <text>
        <r>
          <rPr>
            <b/>
            <sz val="9"/>
            <rFont val="Tahoma"/>
            <family val="2"/>
          </rPr>
          <t>9gguardo:</t>
        </r>
        <r>
          <rPr>
            <sz val="9"/>
            <rFont val="Tahoma"/>
            <family val="2"/>
          </rPr>
          <t xml:space="preserve">
Somma degli IPA richiesti in AIA</t>
        </r>
      </text>
    </comment>
    <comment ref="C65" authorId="0">
      <text>
        <r>
          <rPr>
            <b/>
            <sz val="9"/>
            <rFont val="Tahoma"/>
            <family val="2"/>
          </rPr>
          <t>9gguardo:</t>
        </r>
        <r>
          <rPr>
            <sz val="9"/>
            <rFont val="Tahoma"/>
            <family val="2"/>
          </rPr>
          <t xml:space="preserve">
Il calcolato è stato eleborato utilizzando le concentrazioni e le portate fumi estratte dalle relazioni semestrali ai sensi di AIA.</t>
        </r>
      </text>
    </comment>
    <comment ref="E111" authorId="0">
      <text>
        <r>
          <rPr>
            <sz val="9"/>
            <rFont val="Tahoma"/>
            <family val="2"/>
          </rPr>
          <t>A seguito della fermata dell'impianto SA1N3, il numero di ore di normale funzionamento consolidato non è sufficiente, come definito per legge, alla definizione di una media mensile significativa.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E112" authorId="0">
      <text>
        <r>
          <rPr>
            <sz val="9"/>
            <rFont val="Tahoma"/>
            <family val="2"/>
          </rPr>
          <t>A seguito della fermata dell'impianto SA1N3, il numero di ore di normale funzionamento consolidato non è sufficiente, come definito per legge, alla definizione di una media mensile significativa.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E113" authorId="0">
      <text>
        <r>
          <rPr>
            <sz val="9"/>
            <rFont val="Tahoma"/>
            <family val="2"/>
          </rPr>
          <t>A seguito della fermata dell'impianto SA1N3, il numero di ore di normale funzionamento consolidato non è sufficiente, come definito per legge, alla definizione di una media mensile significativa.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<sst xmlns="http://schemas.openxmlformats.org/spreadsheetml/2006/main" count="1346" uniqueCount="697">
  <si>
    <t>Denominazione</t>
  </si>
  <si>
    <t>UM</t>
  </si>
  <si>
    <t>Codice CER</t>
  </si>
  <si>
    <t>Autorizzazione Integrata Ambientale - Direttiva IPPC</t>
  </si>
  <si>
    <t>REPORT ANNUALE PER L'INVIO DEI DATI DI AUTOCONTROLLO</t>
  </si>
  <si>
    <t>U.M.</t>
  </si>
  <si>
    <t>U.M. utilizzata</t>
  </si>
  <si>
    <t>Ragione sociale:</t>
  </si>
  <si>
    <t>Categoria IPPC</t>
  </si>
  <si>
    <t>PIVA</t>
  </si>
  <si>
    <t>Indirizzo impianto:</t>
  </si>
  <si>
    <t>via</t>
  </si>
  <si>
    <t>n°</t>
  </si>
  <si>
    <t>CAP</t>
  </si>
  <si>
    <t>città</t>
  </si>
  <si>
    <t>tel:</t>
  </si>
  <si>
    <t>e-mail:</t>
  </si>
  <si>
    <t xml:space="preserve">ANNO DI RIFERIMENTO </t>
  </si>
  <si>
    <t xml:space="preserve">al </t>
  </si>
  <si>
    <t>dal</t>
  </si>
  <si>
    <t>ANAGRAFICA AZIENDA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</si>
  <si>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</si>
  <si>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</si>
  <si>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</si>
  <si>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</si>
  <si>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</si>
  <si>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</si>
  <si>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</si>
  <si>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</si>
  <si>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</si>
  <si>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</si>
  <si>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</si>
  <si>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</si>
  <si>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ANNO</t>
  </si>
  <si>
    <t>Se SI, è stato eseguito il monitoraggio durante l'anno di riferimento  (SI/NO)?</t>
  </si>
  <si>
    <t>Parametro</t>
  </si>
  <si>
    <t>MWh</t>
  </si>
  <si>
    <t xml:space="preserve">Rendimento elettrico medio effettivo </t>
  </si>
  <si>
    <t>N°ore</t>
  </si>
  <si>
    <t>(Adimensionale)</t>
  </si>
  <si>
    <t>t/anno</t>
  </si>
  <si>
    <t>Settembre</t>
  </si>
  <si>
    <t>Ottobre</t>
  </si>
  <si>
    <t>Novembre</t>
  </si>
  <si>
    <t>Dicembre</t>
  </si>
  <si>
    <t>kg/MWhg</t>
  </si>
  <si>
    <t>4 - Monitoraggio dei livelli sonori</t>
  </si>
  <si>
    <t>Consumo Specifico</t>
  </si>
  <si>
    <t>MWhg/a</t>
  </si>
  <si>
    <t>Acqua</t>
  </si>
  <si>
    <t>Annuale</t>
  </si>
  <si>
    <t>Totale Energia generata</t>
  </si>
  <si>
    <t>CENTRALE TERMOELETTRICA ERG POWER IMPIANTI NORD - ERG POWER S.r.l</t>
  </si>
  <si>
    <t>Sm3/anno</t>
  </si>
  <si>
    <t>N° unità</t>
  </si>
  <si>
    <t>Gruppo</t>
  </si>
  <si>
    <t>Potenza termica in ingresso</t>
  </si>
  <si>
    <t>MWt</t>
  </si>
  <si>
    <t>CCGT - Mod.2</t>
  </si>
  <si>
    <t>CCGT - Mod- 1</t>
  </si>
  <si>
    <t>CCGT - Modulo 1 (lorda)</t>
  </si>
  <si>
    <t>CCGT - Modulo 2 (lorda)</t>
  </si>
  <si>
    <t>Modulo 1 CCGT - TG1</t>
  </si>
  <si>
    <t>Modulo 1 CCGT -  TG2</t>
  </si>
  <si>
    <t>Modulo 2 CCGT -  TG3</t>
  </si>
  <si>
    <t>Modulo 2 CCGT -  TG4</t>
  </si>
  <si>
    <t>Fase</t>
  </si>
  <si>
    <t>ERG POWER S.r.l</t>
  </si>
  <si>
    <t>1.1</t>
  </si>
  <si>
    <t>Strada Provinciale ex SS 114 - Litoranea Priolese km 9,5</t>
  </si>
  <si>
    <t>SNC</t>
  </si>
  <si>
    <t>96010</t>
  </si>
  <si>
    <t>Priolo Gargallo (SR)</t>
  </si>
  <si>
    <t>N° di ore di effettivo funzionamento singole unità</t>
  </si>
  <si>
    <t>Fuel Gas</t>
  </si>
  <si>
    <t>Metano</t>
  </si>
  <si>
    <t>CCGT</t>
  </si>
  <si>
    <t>Dichiarazione di Conformità all'Autorizzazione Integrata Ambientale</t>
  </si>
  <si>
    <t>Il sottoscritto</t>
  </si>
  <si>
    <t>in qualità di titolare/gestore del complesso sopra indicato,</t>
  </si>
  <si>
    <t>DICHIARA</t>
  </si>
  <si>
    <t>Che in base alle proprie conoscenze, le informazioni riportate nella dichiarazioni sono vere e che i valori dichiarati, prodotti in base ai migliori dati disponibili, sono accurati.</t>
  </si>
  <si>
    <t>DICHIARA INOLTRE</t>
  </si>
  <si>
    <t>Che l'esercizio dell'impianto, nel periodo di riferimento del rapporto, è avvenuto nel rispetto delle prescrizioni e condizioni stabilite nell'autorizzazione integrata ambientale.</t>
  </si>
  <si>
    <t xml:space="preserve">Data </t>
  </si>
  <si>
    <t>Punto di emissione</t>
  </si>
  <si>
    <t>Descrizione</t>
  </si>
  <si>
    <t>Camini impianto CCGT</t>
  </si>
  <si>
    <t>SA1/N1</t>
  </si>
  <si>
    <t>Camino impianto SA1/N1</t>
  </si>
  <si>
    <t>Parametri monitorati</t>
  </si>
  <si>
    <t>Flusso di massa</t>
  </si>
  <si>
    <t>t/a</t>
  </si>
  <si>
    <t>PTS</t>
  </si>
  <si>
    <t>Polveri</t>
  </si>
  <si>
    <t>IPA</t>
  </si>
  <si>
    <t>Diossine e Furani</t>
  </si>
  <si>
    <t>Energia generata</t>
  </si>
  <si>
    <t>Flusso di massa annuo</t>
  </si>
  <si>
    <t>Emissione specifica annua</t>
  </si>
  <si>
    <t>kg/anno</t>
  </si>
  <si>
    <t>Metano bruciato</t>
  </si>
  <si>
    <t>kg/a</t>
  </si>
  <si>
    <t>3 - Emissioni in Acqua</t>
  </si>
  <si>
    <t>Inquinante</t>
  </si>
  <si>
    <t>COD</t>
  </si>
  <si>
    <t>Solfuri</t>
  </si>
  <si>
    <t>Cr</t>
  </si>
  <si>
    <t>Cu</t>
  </si>
  <si>
    <t>Ni</t>
  </si>
  <si>
    <t>Pb</t>
  </si>
  <si>
    <t>Energia elettrica degli autoconsumi</t>
  </si>
  <si>
    <t>kWh/MWhg</t>
  </si>
  <si>
    <t>Totale</t>
  </si>
  <si>
    <t>kWh</t>
  </si>
  <si>
    <t>Rifiuti pericolosi</t>
  </si>
  <si>
    <t>Rifiuti non pericolosi</t>
  </si>
  <si>
    <t>Totale Rifiuti</t>
  </si>
  <si>
    <t xml:space="preserve">Descrizione </t>
  </si>
  <si>
    <t>Quantità</t>
  </si>
  <si>
    <t>Quantità smaltita/recuperata</t>
  </si>
  <si>
    <t>1 - Energia</t>
  </si>
  <si>
    <t xml:space="preserve">1.1 - Potenza termica in ingresso complessiva </t>
  </si>
  <si>
    <t>1.2 - Rendimento elettrico medio effettivo su base temporale mensile, per modulo 1 CCGT</t>
  </si>
  <si>
    <t>1.3 -  Rendimento elettrico medio effettivo su base temporale mensile, per modulo 2 CCGT</t>
  </si>
  <si>
    <t>2 -  Monitoraggio delle emissioni in atmosfera</t>
  </si>
  <si>
    <t>2.1 - Punti di emissione  convogliata</t>
  </si>
  <si>
    <t>mg/l</t>
  </si>
  <si>
    <t>FEBBRAIO</t>
  </si>
  <si>
    <t>Aprile</t>
  </si>
  <si>
    <t>Maggio</t>
  </si>
  <si>
    <t>Giugno</t>
  </si>
  <si>
    <t>Luglio</t>
  </si>
  <si>
    <t>Agosto</t>
  </si>
  <si>
    <t>Gennaio</t>
  </si>
  <si>
    <t>Febbraio</t>
  </si>
  <si>
    <t>Marzo</t>
  </si>
  <si>
    <t>4.1 - Impatto acustico</t>
  </si>
  <si>
    <r>
      <t>Sm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/MWhg</t>
    </r>
  </si>
  <si>
    <r>
      <t>m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/MWhg</t>
    </r>
  </si>
  <si>
    <t>CO</t>
  </si>
  <si>
    <r>
      <t>mg/Nm</t>
    </r>
    <r>
      <rPr>
        <vertAlign val="superscript"/>
        <sz val="10"/>
        <rFont val="Tahoma"/>
        <family val="2"/>
      </rPr>
      <t>3</t>
    </r>
  </si>
  <si>
    <t>TG1</t>
  </si>
  <si>
    <t>TG2</t>
  </si>
  <si>
    <t>TG3</t>
  </si>
  <si>
    <t>TG4</t>
  </si>
  <si>
    <t>TG1, TG2, TG3, TG4</t>
  </si>
  <si>
    <t>SOx</t>
  </si>
  <si>
    <t xml:space="preserve">COV </t>
  </si>
  <si>
    <t>Polveri PM10</t>
  </si>
  <si>
    <t>Rifiuti prodotti</t>
  </si>
  <si>
    <t>Rifiuti smaltiti/recuperati</t>
  </si>
  <si>
    <t xml:space="preserve"> Totale Smaltiti</t>
  </si>
  <si>
    <t xml:space="preserve"> Totale Recuperati</t>
  </si>
  <si>
    <t>[t/anno]</t>
  </si>
  <si>
    <t>[kg]</t>
  </si>
  <si>
    <t>3.1 - Chilogrammi emessi per anno di tutti gli inquinanti regolamentati in acqua</t>
  </si>
  <si>
    <t>pH</t>
  </si>
  <si>
    <t>BOD5</t>
  </si>
  <si>
    <t>alluminio</t>
  </si>
  <si>
    <t>arsenico</t>
  </si>
  <si>
    <t>bario</t>
  </si>
  <si>
    <t>boro</t>
  </si>
  <si>
    <t>cadmio</t>
  </si>
  <si>
    <t>cromo VI</t>
  </si>
  <si>
    <t>ferro</t>
  </si>
  <si>
    <t>manganese</t>
  </si>
  <si>
    <t xml:space="preserve">mercurio </t>
  </si>
  <si>
    <t>selenio</t>
  </si>
  <si>
    <t>stagno</t>
  </si>
  <si>
    <t>zinco</t>
  </si>
  <si>
    <t>cianuri totali (come CN)</t>
  </si>
  <si>
    <t>cloro attivo libero</t>
  </si>
  <si>
    <t>solfiti (come SO3)</t>
  </si>
  <si>
    <t>solfati (come SO4)</t>
  </si>
  <si>
    <t>cloruri</t>
  </si>
  <si>
    <t>fluoruri</t>
  </si>
  <si>
    <t>fosforo totale (come P)</t>
  </si>
  <si>
    <t>azoto ammoniacale (come NH4)</t>
  </si>
  <si>
    <t>azoto nitroso (come N)</t>
  </si>
  <si>
    <t>azoto nitrico (come N)</t>
  </si>
  <si>
    <t>grassi e olii animali/vegetali</t>
  </si>
  <si>
    <t>idrocarburi totali</t>
  </si>
  <si>
    <t>fenoli</t>
  </si>
  <si>
    <t>aldeidi</t>
  </si>
  <si>
    <t>solventi organici aromatici</t>
  </si>
  <si>
    <t>solventi organici azotati</t>
  </si>
  <si>
    <t>tensioattivi totali</t>
  </si>
  <si>
    <t>pesticidi fosforati</t>
  </si>
  <si>
    <t>pesticidi totali (esclusi i fosforati)</t>
  </si>
  <si>
    <t>tra cui: aldrin</t>
  </si>
  <si>
    <t>dieldrin</t>
  </si>
  <si>
    <t>endrin</t>
  </si>
  <si>
    <t>isodrin</t>
  </si>
  <si>
    <t>solventi clorurati</t>
  </si>
  <si>
    <t>escherichia coli</t>
  </si>
  <si>
    <t>Azoto Totale</t>
  </si>
  <si>
    <t>328A</t>
  </si>
  <si>
    <t>Scarico</t>
  </si>
  <si>
    <t>3.2 - Concentrazioni medie mensili di tutti gli inquinanti regolamentati in acqua</t>
  </si>
  <si>
    <t xml:space="preserve">2.2 - Tonnellate emesse per anno di SO2, NOx, CO, Polveri e tutte le altre sostanze regolamentate nell'autorizzazione in termini di emissioni in aria </t>
  </si>
  <si>
    <t>NOx</t>
  </si>
  <si>
    <t>HCl</t>
  </si>
  <si>
    <t>V.O.C.</t>
  </si>
  <si>
    <t>Aldeide Formica</t>
  </si>
  <si>
    <t>As</t>
  </si>
  <si>
    <t>Cr(VI)</t>
  </si>
  <si>
    <t>2.3 - Concentrazione media mensile di polveri, NOx e SO2</t>
  </si>
  <si>
    <t>SO2</t>
  </si>
  <si>
    <t>2.4 - Emissione specifica annuale per MWh di energia generata di NOx, SO2, PTS, CO</t>
  </si>
  <si>
    <t>Transitorio</t>
  </si>
  <si>
    <r>
      <rPr>
        <b/>
        <sz val="11"/>
        <rFont val="Calibri"/>
        <family val="2"/>
      </rPr>
      <t xml:space="preserve">Criterio di gestione deposito temporaneo rifiuti anno in corso: 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Criterio temporale - Operazioni di recupero/smaltimento con cadenza almeno trimestrale</t>
    </r>
  </si>
  <si>
    <t>SI</t>
  </si>
  <si>
    <t>NO</t>
  </si>
  <si>
    <t>% recupero/smaltimento</t>
  </si>
  <si>
    <t>%</t>
  </si>
  <si>
    <t>CCGT - Modulo 2 (Lorda)</t>
  </si>
  <si>
    <t>CCGT - Modulo 1 (Lorda)</t>
  </si>
  <si>
    <t xml:space="preserve">N° di Addetti </t>
  </si>
  <si>
    <t xml:space="preserve">Ai sensi  della parte II, art. 29 undecies e dell'Allegato VIII del D.Lgs.152/2006 e s.m.i. </t>
  </si>
  <si>
    <t>PIETRO TITTONI</t>
  </si>
  <si>
    <t>Totale Energia dagli autoconsumi</t>
  </si>
  <si>
    <t>SA1N/1 (Lorda)</t>
  </si>
  <si>
    <t>Solidi Sospesi Totali</t>
  </si>
  <si>
    <r>
      <t>Concentrazione media mensile
[mg/Nm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>]</t>
    </r>
  </si>
  <si>
    <t>INIZIO
ggmm - hhmm</t>
  </si>
  <si>
    <t>FINE
ggmm-hhmm</t>
  </si>
  <si>
    <t>DURATA
hh:mm</t>
  </si>
  <si>
    <t>CO 
(kg/a)</t>
  </si>
  <si>
    <t>NOx
 (kg/a)</t>
  </si>
  <si>
    <t>MODULO 1 TG 1</t>
  </si>
  <si>
    <t>MODULO 1 TG 2</t>
  </si>
  <si>
    <t>MODULO 2 TG 1</t>
  </si>
  <si>
    <t>MODULO 2 TG 2</t>
  </si>
  <si>
    <t>NOx
(kg/a)</t>
  </si>
  <si>
    <t>SO2
(kg/a)</t>
  </si>
  <si>
    <t>Polveri
(kg/a)</t>
  </si>
  <si>
    <t>5  - Monitoraggio dei Rifiuti</t>
  </si>
  <si>
    <t>5.1 - Riepilogo</t>
  </si>
  <si>
    <t>5.2 - Rifiuti prodotti pericolosi</t>
  </si>
  <si>
    <t>5.3 - Rifiuti prodotti non pericolosi</t>
  </si>
  <si>
    <t>6 - Consumi specifici</t>
  </si>
  <si>
    <t>6.1 Consumi specifici per MWh generato su base annuale</t>
  </si>
  <si>
    <t>7 - Transitori, Malfunzionamenti, Eventi incidentali</t>
  </si>
  <si>
    <t>7.1 - Elenco transitori, malfunzionamenti ed eventi incidentali</t>
  </si>
  <si>
    <t>mobile</t>
  </si>
  <si>
    <t>1.4 - Energia generata in MWh, su base temporale mensile, per ogni gruppo</t>
  </si>
  <si>
    <t xml:space="preserve"> 1.5 - Consumi annui di combustibili nelle singole unità</t>
  </si>
  <si>
    <t>1.6 - Autoconsumi energia elettrica</t>
  </si>
  <si>
    <t>Tipologia</t>
  </si>
  <si>
    <t>Acqua mare</t>
  </si>
  <si>
    <t>3.3 - Prelievi idrici</t>
  </si>
  <si>
    <r>
      <t>m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>/anno</t>
    </r>
  </si>
  <si>
    <t>Acqua pozzi</t>
  </si>
  <si>
    <t>8 - Unità di raffreddamento</t>
  </si>
  <si>
    <t>8.1 - Stima del calore introdotto in acqua su base mensile</t>
  </si>
  <si>
    <t>GJ</t>
  </si>
  <si>
    <t>Calore introdotto in acqua</t>
  </si>
  <si>
    <t>Fuel Gas (SA1N1)</t>
  </si>
  <si>
    <t>Mesi</t>
  </si>
  <si>
    <t>TRANSITORIO</t>
  </si>
  <si>
    <t>AVVIAMENTO</t>
  </si>
  <si>
    <t>FERMATA</t>
  </si>
  <si>
    <t xml:space="preserve">19.02 - 16:00 </t>
  </si>
  <si>
    <t xml:space="preserve">07.02 - 05:00 </t>
  </si>
  <si>
    <t xml:space="preserve">18.04 - 15:00 </t>
  </si>
  <si>
    <t xml:space="preserve">18.04 - 16:00 </t>
  </si>
  <si>
    <t>SA1N/1</t>
  </si>
  <si>
    <t>7.1 .1 - CCGT</t>
  </si>
  <si>
    <t>7.1 .2 - SA1N/1</t>
  </si>
  <si>
    <t>NH3</t>
  </si>
  <si>
    <t>Co</t>
  </si>
  <si>
    <t>Ni PM10</t>
  </si>
  <si>
    <t>&lt;5</t>
  </si>
  <si>
    <t>&lt;0,5</t>
  </si>
  <si>
    <t>Metano (CCGT)</t>
  </si>
  <si>
    <t>Metano (SA1N1)</t>
  </si>
  <si>
    <t>13 02 08*</t>
  </si>
  <si>
    <t>Olio esausto lubrificante</t>
  </si>
  <si>
    <t>13 03 07*</t>
  </si>
  <si>
    <t>Oli minerali isolanti e termoconduttori non clorurati</t>
  </si>
  <si>
    <t>15 01 10*</t>
  </si>
  <si>
    <t>Imballaggi contenenti residui di sostanze pericolose o contaminati da tali sostanze</t>
  </si>
  <si>
    <t>15 02 02*</t>
  </si>
  <si>
    <t>Assorbenti, materiali filtranti (inclusi filtri dell'olio non specificati altrimenti), stracci e indumenti protettivi, contaminati da sostanze pericolose</t>
  </si>
  <si>
    <t>16 02 11*</t>
  </si>
  <si>
    <t>Apparecchiature elettriche fuori uso, contenenti clorofluorocarburi,HCFC,HFC</t>
  </si>
  <si>
    <t>16 02 13*</t>
  </si>
  <si>
    <t>Apparecchiature fuori uso, contenenti componenti pericolosi diversi da quelli di cui alle voci
16 02 09 e 16 02 12</t>
  </si>
  <si>
    <t>16 05 06*</t>
  </si>
  <si>
    <t>16 06 01*</t>
  </si>
  <si>
    <t>Batterie al piombo</t>
  </si>
  <si>
    <t>16 10 01*</t>
  </si>
  <si>
    <t>Soluzioni acquose di scarto, contenenti sostanze pericolose</t>
  </si>
  <si>
    <t>17 02 04*</t>
  </si>
  <si>
    <t>Vetro, plastica e legno contenenti sostanze pericolose o da esse contaminati</t>
  </si>
  <si>
    <t>17 03 01*</t>
  </si>
  <si>
    <t>Miscele bituminose contenenti catrame di carbone</t>
  </si>
  <si>
    <t>17 05 03*</t>
  </si>
  <si>
    <t>Terra e rocce, contenenti sostanze pericolose</t>
  </si>
  <si>
    <t>17 06 03*</t>
  </si>
  <si>
    <t>Altri materiali isolanti contenenti o costituiti da sostanze pericolose</t>
  </si>
  <si>
    <t>17 09 03*</t>
  </si>
  <si>
    <t>Altri rifiuti dell'attività di costruzione e demolizione (compresi rifiuti misti) contenenti
sostanze pericolose</t>
  </si>
  <si>
    <t>20 01 21*</t>
  </si>
  <si>
    <t>Tubi fluorescenti ed altri rifiuti contenenti mercurio</t>
  </si>
  <si>
    <t>11 01 12</t>
  </si>
  <si>
    <t>15 01 01</t>
  </si>
  <si>
    <t>15 01 02</t>
  </si>
  <si>
    <t>15 01 03</t>
  </si>
  <si>
    <t>Imballaggi in legno</t>
  </si>
  <si>
    <t>15 01 06</t>
  </si>
  <si>
    <t>Imballaggi in materiali misti</t>
  </si>
  <si>
    <t>15 02 03</t>
  </si>
  <si>
    <t>Assorbenti, materiali filtranti, stracci e indumenti protettivi, diversi da quelli di cui alla voce
15 02 02</t>
  </si>
  <si>
    <t>16 02 14</t>
  </si>
  <si>
    <t>Apparecchiature fuori uso, diverse da quelle di cui alle voci da 16 02 09 a 16 02 13</t>
  </si>
  <si>
    <t>16 02 16</t>
  </si>
  <si>
    <t>Componenti rimossi da apparecchiature fuori uso, diversi da quelli di cui alla voce 16 02 15</t>
  </si>
  <si>
    <t>16 05 09</t>
  </si>
  <si>
    <t>Sostanze chimiche di scarto diverse da quelle di cui alle voci 16 05 06, 16 05 07 e 16 05 08</t>
  </si>
  <si>
    <t>16 10 02</t>
  </si>
  <si>
    <t>Soluzioni acquose di scarto, diverse da quelle di cui alla voce 16 10 01</t>
  </si>
  <si>
    <t>17 01 07</t>
  </si>
  <si>
    <t>Miscugli o scorie di cemento, mattoni, mattonelle e ceramiche, diverse da quelle di cui alla
voce 17 01 06</t>
  </si>
  <si>
    <t>17 02 03</t>
  </si>
  <si>
    <t>Plastica</t>
  </si>
  <si>
    <t>17 04 02</t>
  </si>
  <si>
    <t>Alluminio</t>
  </si>
  <si>
    <t>17 04 05</t>
  </si>
  <si>
    <t>Ferro e acciaio</t>
  </si>
  <si>
    <t>17 04 11</t>
  </si>
  <si>
    <t>Cavi, diversi da quelli di cui alla voce 17 04 10</t>
  </si>
  <si>
    <t>17 05 04</t>
  </si>
  <si>
    <t>Terra e rocce, diverse da quelle di cui alla voce 17 05 03</t>
  </si>
  <si>
    <t>17 09 04</t>
  </si>
  <si>
    <t>Rifiuti misti dell'attività di costruzione e demolizione, diversi da quelli di cui alle voci 17 09
01, 17 09 02 e 17 09 03</t>
  </si>
  <si>
    <t>20 01 01</t>
  </si>
  <si>
    <t>Carta e cartone</t>
  </si>
  <si>
    <t>20 01 39</t>
  </si>
  <si>
    <t>20 02 01</t>
  </si>
  <si>
    <t>20 03 07</t>
  </si>
  <si>
    <t>Analisi Compiute**</t>
  </si>
  <si>
    <t>-</t>
  </si>
  <si>
    <r>
      <rPr>
        <b/>
        <sz val="9"/>
        <color indexed="8"/>
        <rFont val="Verdana"/>
        <family val="2"/>
      </rPr>
      <t>**Nota</t>
    </r>
    <r>
      <rPr>
        <sz val="9"/>
        <color indexed="8"/>
        <rFont val="Verdana"/>
        <family val="2"/>
      </rPr>
      <t>: All'interno della colonna "analisi compiute" è stata fornita solamente l'indicazione dei rapporti di prova storici; si precisa che i rapporti di prova non indicati sono disponibili su richiesta.</t>
    </r>
  </si>
  <si>
    <t>*</t>
  </si>
  <si>
    <t>Referente IPPC:</t>
  </si>
  <si>
    <t>Fabio Portelli</t>
  </si>
  <si>
    <t>fportelli@erg.it</t>
  </si>
  <si>
    <t>0684557532</t>
  </si>
  <si>
    <t>SA1/N3</t>
  </si>
  <si>
    <r>
      <t>SO</t>
    </r>
    <r>
      <rPr>
        <vertAlign val="subscript"/>
        <sz val="10"/>
        <rFont val="Tahoma"/>
        <family val="2"/>
      </rPr>
      <t>2</t>
    </r>
    <r>
      <rPr>
        <sz val="10"/>
        <rFont val="Tahoma"/>
        <family val="2"/>
      </rPr>
      <t xml:space="preserve"> </t>
    </r>
  </si>
  <si>
    <t xml:space="preserve">NOx </t>
  </si>
  <si>
    <t xml:space="preserve">CO </t>
  </si>
  <si>
    <t>Ammoniaca (NH3)</t>
  </si>
  <si>
    <t>Be</t>
  </si>
  <si>
    <t>Cd</t>
  </si>
  <si>
    <t>Hg</t>
  </si>
  <si>
    <t>Tl</t>
  </si>
  <si>
    <t>Ni su PM10</t>
  </si>
  <si>
    <t>Se</t>
  </si>
  <si>
    <t>Te</t>
  </si>
  <si>
    <t>Ni(sotto forma di polveri)</t>
  </si>
  <si>
    <t>Sb</t>
  </si>
  <si>
    <t>Cr(III)</t>
  </si>
  <si>
    <t>Mn</t>
  </si>
  <si>
    <t>Pd</t>
  </si>
  <si>
    <t>Pt</t>
  </si>
  <si>
    <t>Rh</t>
  </si>
  <si>
    <t>Sn</t>
  </si>
  <si>
    <t>V</t>
  </si>
  <si>
    <r>
      <t>mg/Nm</t>
    </r>
    <r>
      <rPr>
        <vertAlign val="superscript"/>
        <sz val="10"/>
        <rFont val="Tahoma"/>
        <family val="2"/>
      </rPr>
      <t>3</t>
    </r>
  </si>
  <si>
    <r>
      <t>kSm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>/a</t>
    </r>
  </si>
  <si>
    <r>
      <t>kg/kSm</t>
    </r>
    <r>
      <rPr>
        <b/>
        <vertAlign val="superscript"/>
        <sz val="10"/>
        <rFont val="Tahoma"/>
        <family val="2"/>
      </rPr>
      <t>3</t>
    </r>
  </si>
  <si>
    <r>
      <t>SO</t>
    </r>
    <r>
      <rPr>
        <vertAlign val="subscript"/>
        <sz val="10"/>
        <rFont val="Tahoma"/>
        <family val="2"/>
      </rPr>
      <t>X</t>
    </r>
  </si>
  <si>
    <t>SA1N1</t>
  </si>
  <si>
    <t xml:space="preserve">01.01 - 02:00 </t>
  </si>
  <si>
    <t xml:space="preserve">01.01 - 05:00 </t>
  </si>
  <si>
    <t xml:space="preserve">01.01 - 06:00 </t>
  </si>
  <si>
    <t xml:space="preserve">01.01 - 10:00 </t>
  </si>
  <si>
    <t xml:space="preserve">04.01 - 01:00 </t>
  </si>
  <si>
    <t xml:space="preserve">04.01 - 03:00 </t>
  </si>
  <si>
    <t xml:space="preserve">19.02 - 13:00 </t>
  </si>
  <si>
    <t xml:space="preserve">22.02 - 03:00 </t>
  </si>
  <si>
    <t xml:space="preserve">22.02 - 04:00 </t>
  </si>
  <si>
    <t xml:space="preserve">22.02 - 10:00 </t>
  </si>
  <si>
    <t xml:space="preserve">22.02 - 11:00 </t>
  </si>
  <si>
    <t xml:space="preserve">05.03 - 02:00 </t>
  </si>
  <si>
    <t xml:space="preserve">05.03 - 06:00 </t>
  </si>
  <si>
    <t xml:space="preserve">05.03 - 11:00 </t>
  </si>
  <si>
    <t xml:space="preserve">05.03 - 14:00 </t>
  </si>
  <si>
    <t xml:space="preserve">18.04 - 04:00 </t>
  </si>
  <si>
    <t xml:space="preserve">18.04 - 06:00 </t>
  </si>
  <si>
    <t xml:space="preserve">18.04 - 09:00 </t>
  </si>
  <si>
    <t xml:space="preserve">18.04 - 10:00 </t>
  </si>
  <si>
    <t xml:space="preserve">18.04 - 21:00 </t>
  </si>
  <si>
    <t xml:space="preserve">19.04 - 01:00 </t>
  </si>
  <si>
    <t xml:space="preserve">28.04 - 02:00 </t>
  </si>
  <si>
    <t xml:space="preserve">28.04 - 06:00 </t>
  </si>
  <si>
    <t xml:space="preserve">28.04 - 16:00 </t>
  </si>
  <si>
    <t xml:space="preserve">28.04 - 18:00 </t>
  </si>
  <si>
    <t xml:space="preserve">28.04 - 23:00 </t>
  </si>
  <si>
    <t xml:space="preserve">29.04 - 04:00 </t>
  </si>
  <si>
    <t xml:space="preserve">29.04 - 12:00 </t>
  </si>
  <si>
    <t xml:space="preserve">29.04 - 15:00 </t>
  </si>
  <si>
    <t xml:space="preserve">04.05 - 01:00 </t>
  </si>
  <si>
    <t xml:space="preserve">04.05 - 02:00 </t>
  </si>
  <si>
    <t xml:space="preserve">23.05 - 02:00 </t>
  </si>
  <si>
    <t xml:space="preserve">23.05 - 03:00 </t>
  </si>
  <si>
    <t xml:space="preserve">23.05 - 11:00 </t>
  </si>
  <si>
    <t xml:space="preserve">23.05 - 15:00 </t>
  </si>
  <si>
    <t xml:space="preserve">03.06 - 13:00 </t>
  </si>
  <si>
    <t xml:space="preserve">03.06 - 14:00 </t>
  </si>
  <si>
    <t xml:space="preserve">03.06 - 15:00 </t>
  </si>
  <si>
    <t xml:space="preserve">03.06 - 17:00 </t>
  </si>
  <si>
    <t xml:space="preserve">10.09 - 09:00 </t>
  </si>
  <si>
    <t xml:space="preserve">10.09 - 12:00 </t>
  </si>
  <si>
    <t xml:space="preserve">10.10 - 00:00 </t>
  </si>
  <si>
    <t xml:space="preserve">10.10 - 01:00 </t>
  </si>
  <si>
    <t xml:space="preserve">16.10 - 14:00 </t>
  </si>
  <si>
    <t xml:space="preserve">16.10 - 15:00 </t>
  </si>
  <si>
    <t xml:space="preserve">22.02 - 06:00 </t>
  </si>
  <si>
    <t xml:space="preserve">22.02 - 12:00 </t>
  </si>
  <si>
    <t xml:space="preserve">05.03 - 03:00 </t>
  </si>
  <si>
    <t xml:space="preserve">05.03 - 12:00 </t>
  </si>
  <si>
    <t xml:space="preserve">16.04 - 15:00 </t>
  </si>
  <si>
    <t xml:space="preserve">19.04 - 17:00 </t>
  </si>
  <si>
    <t xml:space="preserve">05.05 - 02:00 </t>
  </si>
  <si>
    <t xml:space="preserve">05.05 - 07:00 </t>
  </si>
  <si>
    <t xml:space="preserve">23.05 - 12:00 </t>
  </si>
  <si>
    <t xml:space="preserve">24.05 - 02:00 </t>
  </si>
  <si>
    <t xml:space="preserve">24.05 - 04:00 </t>
  </si>
  <si>
    <t xml:space="preserve">24.05 - 09:00 </t>
  </si>
  <si>
    <t xml:space="preserve">24.05 - 15:00 </t>
  </si>
  <si>
    <t xml:space="preserve">24.05 - 21:00 </t>
  </si>
  <si>
    <t xml:space="preserve">25.05 - 11:00 </t>
  </si>
  <si>
    <t xml:space="preserve">26.05 - 11:00 </t>
  </si>
  <si>
    <t xml:space="preserve">28.05 - 13:00 </t>
  </si>
  <si>
    <t xml:space="preserve">29.05 - 11:00 </t>
  </si>
  <si>
    <t xml:space="preserve">29.07 - 10:00 </t>
  </si>
  <si>
    <t xml:space="preserve">26.08 - 04:00 </t>
  </si>
  <si>
    <t xml:space="preserve">10.09 - 08:00 </t>
  </si>
  <si>
    <t xml:space="preserve">16.10 - 16:00 </t>
  </si>
  <si>
    <t xml:space="preserve">22.10 - 18:00 </t>
  </si>
  <si>
    <t xml:space="preserve">04.01 - 02:00 </t>
  </si>
  <si>
    <t xml:space="preserve">22.02 - 07:00 </t>
  </si>
  <si>
    <t xml:space="preserve">22.02 - 13:00 </t>
  </si>
  <si>
    <t xml:space="preserve">05.03 - 04:00 </t>
  </si>
  <si>
    <t xml:space="preserve">16.04 - 16:00 </t>
  </si>
  <si>
    <t xml:space="preserve">19.04 - 02:00 </t>
  </si>
  <si>
    <t xml:space="preserve">19.04 - 18:00 </t>
  </si>
  <si>
    <t xml:space="preserve">04.05 - 03:00 </t>
  </si>
  <si>
    <t xml:space="preserve">05.05 - 03:00 </t>
  </si>
  <si>
    <t xml:space="preserve">05.05 - 17:00 </t>
  </si>
  <si>
    <t xml:space="preserve">23.05 - 13:00 </t>
  </si>
  <si>
    <t xml:space="preserve">24.05 - 03:00 </t>
  </si>
  <si>
    <t xml:space="preserve">24.05 - 05:00 </t>
  </si>
  <si>
    <t xml:space="preserve">24.05 - 13:00 </t>
  </si>
  <si>
    <t xml:space="preserve">24.05 - 16:00 </t>
  </si>
  <si>
    <t xml:space="preserve">24.05 - 23:00 </t>
  </si>
  <si>
    <t xml:space="preserve">25.05 - 15:00 </t>
  </si>
  <si>
    <t xml:space="preserve">26.05 - 12:00 </t>
  </si>
  <si>
    <t xml:space="preserve">28.05 - 14:00 </t>
  </si>
  <si>
    <t xml:space="preserve">29.05 - 13:00 </t>
  </si>
  <si>
    <t xml:space="preserve">29.07 - 11:00 </t>
  </si>
  <si>
    <t xml:space="preserve">26.08 - 05:00 </t>
  </si>
  <si>
    <t xml:space="preserve">16.10 - 17:00 </t>
  </si>
  <si>
    <t xml:space="preserve">22.10 - 19:00 </t>
  </si>
  <si>
    <t xml:space="preserve">01.01 - 07:00 </t>
  </si>
  <si>
    <t xml:space="preserve">23.05 - 01:00 </t>
  </si>
  <si>
    <t xml:space="preserve">29.05 - 16:00 </t>
  </si>
  <si>
    <t xml:space="preserve">19.09 - 06:00 </t>
  </si>
  <si>
    <t xml:space="preserve">21.09 - 12:00 </t>
  </si>
  <si>
    <t xml:space="preserve">04.05 - 04:00 </t>
  </si>
  <si>
    <t xml:space="preserve">05.05 - 08:00 </t>
  </si>
  <si>
    <t xml:space="preserve">23.05 - 04:00 </t>
  </si>
  <si>
    <t xml:space="preserve">29.05 - 18:00 </t>
  </si>
  <si>
    <t xml:space="preserve">19.09 - 07:00 </t>
  </si>
  <si>
    <t xml:space="preserve">21.09 - 13:00 </t>
  </si>
  <si>
    <t xml:space="preserve">22.02 - 08:00 </t>
  </si>
  <si>
    <t xml:space="preserve">01.04 - 17:00 </t>
  </si>
  <si>
    <t xml:space="preserve">05.05 - 16:00 </t>
  </si>
  <si>
    <t xml:space="preserve">31.05 - 16:00 </t>
  </si>
  <si>
    <t xml:space="preserve">22.09 - 11:00 </t>
  </si>
  <si>
    <t xml:space="preserve">01.01 - 04:00 </t>
  </si>
  <si>
    <t xml:space="preserve">22.02 - 09:00 </t>
  </si>
  <si>
    <t xml:space="preserve">01.04 - 18:00 </t>
  </si>
  <si>
    <t xml:space="preserve">04.05 - 05:00 </t>
  </si>
  <si>
    <t xml:space="preserve">05.05 - 05:00 </t>
  </si>
  <si>
    <t xml:space="preserve">31.05 - 17:00 </t>
  </si>
  <si>
    <t xml:space="preserve">22.09 - 12:00 </t>
  </si>
  <si>
    <t xml:space="preserve">05.02 - 11:00 </t>
  </si>
  <si>
    <t xml:space="preserve">05.02 - 18:00 </t>
  </si>
  <si>
    <t xml:space="preserve">06.02 - 08:00 </t>
  </si>
  <si>
    <t xml:space="preserve">07.02 - 02:00 </t>
  </si>
  <si>
    <t xml:space="preserve">07.02 - 07:00 </t>
  </si>
  <si>
    <t xml:space="preserve">07.02 - 16:00 </t>
  </si>
  <si>
    <t xml:space="preserve">07.02 - 18:00 </t>
  </si>
  <si>
    <t xml:space="preserve">09.02 - 04:00 </t>
  </si>
  <si>
    <t xml:space="preserve">10.02 - 16:00 </t>
  </si>
  <si>
    <t xml:space="preserve">10.02 - 22:00 </t>
  </si>
  <si>
    <t xml:space="preserve">11.02 - 13:00 </t>
  </si>
  <si>
    <t xml:space="preserve">11.02 - 16:00 </t>
  </si>
  <si>
    <t xml:space="preserve">13.02 - 13:00 </t>
  </si>
  <si>
    <t xml:space="preserve">20.02 - 08:00 </t>
  </si>
  <si>
    <t xml:space="preserve">20.02 - 10:00 </t>
  </si>
  <si>
    <t xml:space="preserve">06.03 - 08:00 </t>
  </si>
  <si>
    <t xml:space="preserve">09.03 - 15:00 </t>
  </si>
  <si>
    <t xml:space="preserve">10.03 - 14:00 </t>
  </si>
  <si>
    <t xml:space="preserve">11.03 - 03:00 </t>
  </si>
  <si>
    <t xml:space="preserve">11.03 - 10:00 </t>
  </si>
  <si>
    <t xml:space="preserve">12.03 - 17:00 </t>
  </si>
  <si>
    <t xml:space="preserve">13.03 - 11:00 </t>
  </si>
  <si>
    <t xml:space="preserve">13.03 - 16:00 </t>
  </si>
  <si>
    <t xml:space="preserve">13.03 - 19:00 </t>
  </si>
  <si>
    <t xml:space="preserve">14.03 - 10:00 </t>
  </si>
  <si>
    <t xml:space="preserve">17.03 - 01:00 </t>
  </si>
  <si>
    <t xml:space="preserve">24.03 - 18:00 </t>
  </si>
  <si>
    <t xml:space="preserve">30.03 - 17:00 </t>
  </si>
  <si>
    <t xml:space="preserve">03.04 - 16:00 </t>
  </si>
  <si>
    <t xml:space="preserve">07.04 - 08:00 </t>
  </si>
  <si>
    <t xml:space="preserve">07.04 - 15:00 </t>
  </si>
  <si>
    <t xml:space="preserve">17.04 - 16:00 </t>
  </si>
  <si>
    <t xml:space="preserve">21.04 - 12:00 </t>
  </si>
  <si>
    <t xml:space="preserve">30.04 - 00:00 </t>
  </si>
  <si>
    <t xml:space="preserve">05.05 - 11:00 </t>
  </si>
  <si>
    <t xml:space="preserve">07.05 - 15:00 </t>
  </si>
  <si>
    <t xml:space="preserve">22.05 - 09:00 </t>
  </si>
  <si>
    <t xml:space="preserve">05.06 - 10:00 </t>
  </si>
  <si>
    <t xml:space="preserve">12.06 - 08:00 </t>
  </si>
  <si>
    <t xml:space="preserve">15.06 - 17:00 </t>
  </si>
  <si>
    <t xml:space="preserve">16.06 - 22:00 </t>
  </si>
  <si>
    <t xml:space="preserve">22.06 - 19:00 </t>
  </si>
  <si>
    <t xml:space="preserve">27.06 - 10:00 </t>
  </si>
  <si>
    <t xml:space="preserve">07.07 - 09:00 </t>
  </si>
  <si>
    <t xml:space="preserve">19.07 - 12:00 </t>
  </si>
  <si>
    <t xml:space="preserve">28.08 - 07:00 </t>
  </si>
  <si>
    <t xml:space="preserve">30.08 - 11:00 </t>
  </si>
  <si>
    <t xml:space="preserve">31.08 - 09:00 </t>
  </si>
  <si>
    <t xml:space="preserve">07.09 - 10:00 </t>
  </si>
  <si>
    <t xml:space="preserve">08.09 - 10:00 </t>
  </si>
  <si>
    <t xml:space="preserve">08.09 - 19:00 </t>
  </si>
  <si>
    <t xml:space="preserve">09.09 - 05:00 </t>
  </si>
  <si>
    <t xml:space="preserve">09.09 - 07:00 </t>
  </si>
  <si>
    <t xml:space="preserve">11.09 - 01:00 </t>
  </si>
  <si>
    <t xml:space="preserve">11.09 - 09:00 </t>
  </si>
  <si>
    <t xml:space="preserve">11.09 - 17:00 </t>
  </si>
  <si>
    <t xml:space="preserve">12.09 - 16:00 </t>
  </si>
  <si>
    <t xml:space="preserve">29.09 - 23:00 </t>
  </si>
  <si>
    <t xml:space="preserve">30.09 - 11:00 </t>
  </si>
  <si>
    <t xml:space="preserve">05.02 - 14:00 </t>
  </si>
  <si>
    <t xml:space="preserve">05.02 - 22:00 </t>
  </si>
  <si>
    <t xml:space="preserve">06.02 - 19:00 </t>
  </si>
  <si>
    <t xml:space="preserve">07.02 - 10:00 </t>
  </si>
  <si>
    <t xml:space="preserve">07.02 - 17:00 </t>
  </si>
  <si>
    <t xml:space="preserve">07.02 - 20:00 </t>
  </si>
  <si>
    <t xml:space="preserve">09.02 - 20:00 </t>
  </si>
  <si>
    <t xml:space="preserve">10.02 - 21:00 </t>
  </si>
  <si>
    <t xml:space="preserve">11.02 - 07:00 </t>
  </si>
  <si>
    <t xml:space="preserve">11.02 - 14:00 </t>
  </si>
  <si>
    <t xml:space="preserve">12.02 - 10:00 </t>
  </si>
  <si>
    <t xml:space="preserve">13.02 - 15:00 </t>
  </si>
  <si>
    <t xml:space="preserve">20.02 - 09:00 </t>
  </si>
  <si>
    <t xml:space="preserve">20.02 - 13:00 </t>
  </si>
  <si>
    <t xml:space="preserve">06.03 - 13:00 </t>
  </si>
  <si>
    <t xml:space="preserve">09.03 - 16:00 </t>
  </si>
  <si>
    <t xml:space="preserve">10.03 - 15:00 </t>
  </si>
  <si>
    <t xml:space="preserve">11.03 - 04:00 </t>
  </si>
  <si>
    <t xml:space="preserve">11.03 - 11:00 </t>
  </si>
  <si>
    <t xml:space="preserve">12.03 - 21:00 </t>
  </si>
  <si>
    <t xml:space="preserve">13.03 - 14:00 </t>
  </si>
  <si>
    <t xml:space="preserve">13.03 - 17:00 </t>
  </si>
  <si>
    <t xml:space="preserve">13.03 - 21:00 </t>
  </si>
  <si>
    <t xml:space="preserve">14.03 - 11:00 </t>
  </si>
  <si>
    <t xml:space="preserve">17.03 - 04:00 </t>
  </si>
  <si>
    <t xml:space="preserve">24.03 - 19:00 </t>
  </si>
  <si>
    <t xml:space="preserve">30.03 - 20:00 </t>
  </si>
  <si>
    <t xml:space="preserve">03.04 - 17:00 </t>
  </si>
  <si>
    <t xml:space="preserve">07.04 - 11:00 </t>
  </si>
  <si>
    <t xml:space="preserve">07.04 - 16:00 </t>
  </si>
  <si>
    <t xml:space="preserve">17.04 - 17:00 </t>
  </si>
  <si>
    <t xml:space="preserve">21.04 - 13:00 </t>
  </si>
  <si>
    <t xml:space="preserve">30.04 - 16:00 </t>
  </si>
  <si>
    <t xml:space="preserve">05.05 - 18:00 </t>
  </si>
  <si>
    <t xml:space="preserve">07.05 - 16:00 </t>
  </si>
  <si>
    <t xml:space="preserve">22.05 - 10:00 </t>
  </si>
  <si>
    <t xml:space="preserve">05.06 - 11:00 </t>
  </si>
  <si>
    <t xml:space="preserve">12.06 - 10:00 </t>
  </si>
  <si>
    <t xml:space="preserve">15.06 - 20:00 </t>
  </si>
  <si>
    <t xml:space="preserve">16.06 - 23:00 </t>
  </si>
  <si>
    <t xml:space="preserve">22.06 - 22:00 </t>
  </si>
  <si>
    <t xml:space="preserve">27.06 - 12:00 </t>
  </si>
  <si>
    <t xml:space="preserve">07.07 - 13:00 </t>
  </si>
  <si>
    <t xml:space="preserve">19.07 - 16:00 </t>
  </si>
  <si>
    <t xml:space="preserve">28.08 - 16:00 </t>
  </si>
  <si>
    <t xml:space="preserve">30.08 - 14:00 </t>
  </si>
  <si>
    <t xml:space="preserve">31.08 - 11:00 </t>
  </si>
  <si>
    <t xml:space="preserve">07.09 - 11:00 </t>
  </si>
  <si>
    <t xml:space="preserve">08.09 - 11:00 </t>
  </si>
  <si>
    <t xml:space="preserve">08.09 - 21:00 </t>
  </si>
  <si>
    <t xml:space="preserve">09.09 - 06:00 </t>
  </si>
  <si>
    <t xml:space="preserve">09.09 - 08:00 </t>
  </si>
  <si>
    <t xml:space="preserve">11.09 - 04:00 </t>
  </si>
  <si>
    <t xml:space="preserve">11.09 - 11:00 </t>
  </si>
  <si>
    <t xml:space="preserve">11.09 - 21:00 </t>
  </si>
  <si>
    <t xml:space="preserve">12.09 - 20:00 </t>
  </si>
  <si>
    <t xml:space="preserve">30.09 - 05:00 </t>
  </si>
  <si>
    <t xml:space="preserve">30.09 - 18:00 </t>
  </si>
  <si>
    <t>E' previsto il monitoraggio dell'impatto acustico nel PMC? (SI/NO)</t>
  </si>
  <si>
    <t xml:space="preserve">L'ultima relazione risale a novembre 2014 ed è già in vostro possesso poichè inviata nel report di autocontrollo relativo all'anno 2014:  "Valutazione dell'impatto acustico determinato dalle emissioni di rumore prodotte dagli impianti di ERG Power". </t>
  </si>
  <si>
    <t>124</t>
  </si>
  <si>
    <t>05 01 06*</t>
  </si>
  <si>
    <t>11 01 11*</t>
  </si>
  <si>
    <t>Soluzione acquosa di lavaggio</t>
  </si>
  <si>
    <t>12 01 16*</t>
  </si>
  <si>
    <t>Materiale abrasivo di scarto</t>
  </si>
  <si>
    <t>16 03 03*</t>
  </si>
  <si>
    <t>Rifiuti inorganici (sali igroscopici)</t>
  </si>
  <si>
    <t>16 07 09*</t>
  </si>
  <si>
    <t>Rifiuti contenenti sostanze pericolose</t>
  </si>
  <si>
    <t>08 03 18</t>
  </si>
  <si>
    <t>Toner per stampa esauriti</t>
  </si>
  <si>
    <t xml:space="preserve">Imballaggi in plastica </t>
  </si>
  <si>
    <t>15 01 05</t>
  </si>
  <si>
    <t xml:space="preserve">Imballaggi compositi </t>
  </si>
  <si>
    <t>15 01 09</t>
  </si>
  <si>
    <t>Imballaggi in materia tessile</t>
  </si>
  <si>
    <t>16 08 03</t>
  </si>
  <si>
    <t>Catalizzatore esaurito</t>
  </si>
  <si>
    <t>17 02 02</t>
  </si>
  <si>
    <t>Vetro</t>
  </si>
  <si>
    <t>17 06 04</t>
  </si>
  <si>
    <t>Materiale isolante</t>
  </si>
  <si>
    <t>19 09 05</t>
  </si>
  <si>
    <t>Resine a scambio ionico esaurite</t>
  </si>
  <si>
    <t>20 01 02</t>
  </si>
  <si>
    <t xml:space="preserve">Rifiuti biodegradabili </t>
  </si>
  <si>
    <t>20 03 04</t>
  </si>
  <si>
    <t>Fanghi fosse settiche</t>
  </si>
  <si>
    <t>rifiuti ingombranti (arredi ufficio)</t>
  </si>
  <si>
    <t>Sostanze chimiche di laboratorio contenenti o costituite da sostanze pericolose, comprese le miscele di sostanze chimiche di laboratorio</t>
  </si>
  <si>
    <t>Imballaggi in carta e cartone</t>
  </si>
  <si>
    <t>Fanghi oleosi da manutenzione impianti e apparecchiature</t>
  </si>
  <si>
    <t>16 07 08*</t>
  </si>
  <si>
    <t>Rifiuti contenenti olio</t>
  </si>
  <si>
    <t>RP/11681/14</t>
  </si>
  <si>
    <t>RP/3539/15</t>
  </si>
  <si>
    <t>RP/2985/15</t>
  </si>
  <si>
    <t>RP/4834/15</t>
  </si>
  <si>
    <t>RP/3055/15</t>
  </si>
  <si>
    <t>RP/2742/15</t>
  </si>
  <si>
    <t>RP/5752/15</t>
  </si>
  <si>
    <t>RP/5490/15</t>
  </si>
  <si>
    <t>RP/6295/15</t>
  </si>
  <si>
    <t>RP/3702/15</t>
  </si>
  <si>
    <t>RP/7367/15</t>
  </si>
  <si>
    <t>RP/5773/15</t>
  </si>
  <si>
    <t>RP/854/15</t>
  </si>
  <si>
    <t>RP/1759/15</t>
  </si>
  <si>
    <t>RP/3923/15</t>
  </si>
  <si>
    <t>RP/1047/15; RP/3978/15</t>
  </si>
  <si>
    <t>RP/5101/15;RP/3977/15;RP/10538/14</t>
  </si>
  <si>
    <t>RP/4833/15;RP/1103/15;RP/2742/15;RP/6747/15</t>
  </si>
  <si>
    <t>MSDS</t>
  </si>
  <si>
    <t>RP/2232/15</t>
  </si>
  <si>
    <t>RP/4719/15;RP/2743/15</t>
  </si>
  <si>
    <t>RP/10692/14;RP/3881/15;RP/6144/15</t>
  </si>
  <si>
    <t>RP/6146/15;RP/2128/15;RP/12366/14</t>
  </si>
  <si>
    <t>RP 14/08619;RP/3879/15</t>
  </si>
  <si>
    <t>RP/10241/14;RP/853/15</t>
  </si>
  <si>
    <t>RP/3054/15;RP/2127/15</t>
  </si>
  <si>
    <t>RP/1931/15</t>
  </si>
  <si>
    <t>RP/4525/15</t>
  </si>
  <si>
    <t>RP/1542/15</t>
  </si>
  <si>
    <t>RP/6914/15</t>
  </si>
  <si>
    <t>RP/9992/14;RP/7943/15</t>
  </si>
  <si>
    <t>RP 14/06512</t>
  </si>
  <si>
    <t>RP/147/15;RP/5491/15</t>
  </si>
  <si>
    <t>RP/1362/15;RP 14/02873</t>
  </si>
  <si>
    <t>RP/690/15;RP 14/03953</t>
  </si>
  <si>
    <t>RP/11322/14</t>
  </si>
  <si>
    <t>RP/10842/14;RP 14/09288;RP/12417/14</t>
  </si>
  <si>
    <t>RP/1357/14</t>
  </si>
  <si>
    <t>RP/4487/15</t>
  </si>
  <si>
    <t>RP/6799/15</t>
  </si>
  <si>
    <t>RP/2230/15</t>
  </si>
  <si>
    <t>RP/2231/15</t>
  </si>
  <si>
    <t>RP/3922/15</t>
  </si>
  <si>
    <r>
      <t>2.5 - Emissione specifica annuale per 1000 Sm</t>
    </r>
    <r>
      <rPr>
        <b/>
        <vertAlign val="superscript"/>
        <sz val="12"/>
        <rFont val="Tahoma"/>
        <family val="2"/>
      </rPr>
      <t>3</t>
    </r>
    <r>
      <rPr>
        <b/>
        <sz val="12"/>
        <rFont val="Tahoma"/>
        <family val="2"/>
      </rPr>
      <t xml:space="preserve"> di metano bruciato di NOx, SO2, PTS, CO</t>
    </r>
  </si>
  <si>
    <t xml:space="preserve"> 2.6 - Tonnellate emesse per anno di COV da emissioni fuggitive</t>
  </si>
  <si>
    <r>
      <rPr>
        <b/>
        <sz val="9"/>
        <rFont val="Verdana"/>
        <family val="2"/>
      </rPr>
      <t>Nota:</t>
    </r>
    <r>
      <rPr>
        <sz val="9"/>
        <rFont val="Verdana"/>
        <family val="2"/>
      </rPr>
      <t xml:space="preserve"> si evidenzia che, i dati riportati relativi ai rifiuti si riferiscono sia ad attività di cantiere che di Operation.</t>
    </r>
  </si>
  <si>
    <t>Che non si sono verificati eventi incidentali e non conformità e pertanto non sono state trasmesse comunicazioni in merito all'Autorità competente e all'Ente di controllo</t>
  </si>
  <si>
    <t>kg</t>
  </si>
  <si>
    <t>967,4</t>
  </si>
  <si>
    <t>kg/MWt</t>
  </si>
  <si>
    <t>Produzione specifica di rifiuti pericolosi per potenza termica in ingresso complessiva</t>
  </si>
  <si>
    <t>I dati sopra riportati sono estrapolati sulla base dei dati puntuali dei monitoraggi periodici e della portata dei flussi di scarico; nei casi in cui il risultato del monitoraggio è &lt;l.r., in linea con quanto previsto con le Linee Guida Dichiarazione E-PRTR si considera un valore pari al 50% dello stesso l.r.. Per tali parametri pertanto, il dato dei chilogrammi emessi, non è un dato reale/misurato ma soltanto una elaborazione del risultato analitico ottenuto.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</si>
</sst>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"/>
    <numFmt numFmtId="181" formatCode="0.0"/>
    <numFmt numFmtId="182" formatCode="[$-F800]dddd\,\ mmmm\ dd\,\ yyyy"/>
    <numFmt numFmtId="183" formatCode="[$-410]dddd\ d\ mmmm\ yyyy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[$-410]d\ mmmm\ yyyy;@"/>
    <numFmt numFmtId="194" formatCode="0.0000000000"/>
    <numFmt numFmtId="195" formatCode="0.000000000"/>
    <numFmt numFmtId="196" formatCode="&quot;Attivo&quot;;&quot;Attivo&quot;;&quot;Inattivo&quot;"/>
    <numFmt numFmtId="197" formatCode="dd/mm/yy;@"/>
    <numFmt numFmtId="198" formatCode="d/m/yy\ h:mm;@"/>
    <numFmt numFmtId="199" formatCode="_-* #,##0_-;\-* #,##0_-;_-* &quot;-&quot;??_-;_-@_-"/>
    <numFmt numFmtId="200" formatCode="0.0%"/>
    <numFmt numFmtId="201" formatCode="_-* #,##0.0_-;\-* #,##0.0_-;_-* &quot;-&quot;??_-;_-@_-"/>
    <numFmt numFmtId="202" formatCode="#.##0.0"/>
    <numFmt numFmtId="203" formatCode="#.##0."/>
    <numFmt numFmtId="204" formatCode="#.##0"/>
    <numFmt numFmtId="205" formatCode="#.##"/>
    <numFmt numFmtId="206" formatCode="#.#"/>
    <numFmt numFmtId="207" formatCode="#"/>
    <numFmt numFmtId="208" formatCode="#.##0.00"/>
  </numFmts>
  <fonts count="79">
    <font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i/>
      <sz val="8"/>
      <color indexed="10"/>
      <name val="Tahoma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sz val="12"/>
      <color indexed="8"/>
      <name val="Tahoma"/>
      <family val="2"/>
    </font>
    <font>
      <i/>
      <sz val="8"/>
      <color indexed="8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vertAlign val="superscript"/>
      <sz val="10"/>
      <name val="Tahoma"/>
      <family val="2"/>
    </font>
    <font>
      <b/>
      <vertAlign val="superscript"/>
      <sz val="12"/>
      <name val="Tahoma"/>
      <family val="2"/>
    </font>
    <font>
      <b/>
      <vertAlign val="superscript"/>
      <sz val="10"/>
      <name val="Tahoma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color indexed="8"/>
      <name val="Tahoma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11"/>
      <name val="Calibri"/>
      <family val="2"/>
    </font>
    <font>
      <b/>
      <sz val="9"/>
      <name val="Tahoma"/>
      <family val="2"/>
    </font>
    <font>
      <b/>
      <sz val="11"/>
      <color indexed="8"/>
      <name val="Tahoma"/>
      <family val="2"/>
    </font>
    <font>
      <b/>
      <sz val="16"/>
      <name val="Arial"/>
      <family val="2"/>
    </font>
    <font>
      <sz val="11"/>
      <name val="Calibri"/>
      <family val="2"/>
    </font>
    <font>
      <vertAlign val="subscript"/>
      <sz val="10"/>
      <name val="Tahoma"/>
      <family val="2"/>
    </font>
    <font>
      <sz val="48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Tahoma"/>
      <family val="2"/>
    </font>
    <font>
      <b/>
      <sz val="10"/>
      <color rgb="FFFF0000"/>
      <name val="Tahoma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hair"/>
      <bottom style="thin"/>
    </border>
    <border>
      <left style="double"/>
      <right/>
      <top style="hair"/>
      <bottom style="thin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 style="double"/>
      <top style="hair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double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hair"/>
      <bottom style="double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hair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double"/>
      <bottom>
        <color indexed="63"/>
      </bottom>
    </border>
    <border>
      <left style="double"/>
      <right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/>
      <top style="double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58" fillId="0" borderId="0" applyFont="0" applyFill="0" applyBorder="0" applyAlignment="0" applyProtection="0"/>
    <xf numFmtId="0" fontId="64" fillId="29" borderId="0" applyNumberFormat="0" applyBorder="0" applyAlignment="0" applyProtection="0"/>
    <xf numFmtId="0" fontId="58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44" fontId="0" fillId="0" borderId="0" applyFill="0" applyBorder="0" applyAlignment="0" applyProtection="0"/>
    <xf numFmtId="42" fontId="40" fillId="0" borderId="0" applyFont="0" applyFill="0" applyBorder="0" applyAlignment="0" applyProtection="0"/>
    <xf numFmtId="42" fontId="0" fillId="0" borderId="0" applyFill="0" applyBorder="0" applyAlignment="0" applyProtection="0"/>
  </cellStyleXfs>
  <cellXfs count="66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" fontId="12" fillId="33" borderId="13" xfId="0" applyNumberFormat="1" applyFont="1" applyFill="1" applyBorder="1" applyAlignment="1">
      <alignment horizontal="center" vertical="center" wrapText="1"/>
    </xf>
    <xf numFmtId="16" fontId="12" fillId="34" borderId="14" xfId="0" applyNumberFormat="1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16" fontId="12" fillId="33" borderId="17" xfId="0" applyNumberFormat="1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2" fillId="36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6" fontId="12" fillId="34" borderId="18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7" borderId="22" xfId="0" applyFont="1" applyFill="1" applyBorder="1" applyAlignment="1">
      <alignment horizontal="center" vertical="center" wrapText="1"/>
    </xf>
    <xf numFmtId="0" fontId="8" fillId="0" borderId="0" xfId="57" applyFont="1">
      <alignment/>
      <protection/>
    </xf>
    <xf numFmtId="0" fontId="8" fillId="0" borderId="0" xfId="57" applyFont="1" applyBorder="1">
      <alignment/>
      <protection/>
    </xf>
    <xf numFmtId="0" fontId="4" fillId="0" borderId="10" xfId="57" applyFont="1" applyBorder="1" applyAlignment="1">
      <alignment vertical="center" wrapText="1"/>
      <protection/>
    </xf>
    <xf numFmtId="0" fontId="4" fillId="0" borderId="0" xfId="57" applyFont="1" applyBorder="1" applyAlignment="1">
      <alignment vertical="center" wrapText="1"/>
      <protection/>
    </xf>
    <xf numFmtId="0" fontId="5" fillId="0" borderId="0" xfId="57" applyFont="1" applyBorder="1" applyAlignment="1">
      <alignment wrapText="1"/>
      <protection/>
    </xf>
    <xf numFmtId="0" fontId="8" fillId="0" borderId="23" xfId="57" applyFont="1" applyBorder="1">
      <alignment/>
      <protection/>
    </xf>
    <xf numFmtId="0" fontId="8" fillId="0" borderId="24" xfId="57" applyFont="1" applyBorder="1">
      <alignment/>
      <protection/>
    </xf>
    <xf numFmtId="0" fontId="8" fillId="0" borderId="10" xfId="57" applyFont="1" applyBorder="1">
      <alignment/>
      <protection/>
    </xf>
    <xf numFmtId="0" fontId="12" fillId="0" borderId="0" xfId="57" applyFont="1" applyBorder="1" applyAlignment="1">
      <alignment vertical="center"/>
      <protection/>
    </xf>
    <xf numFmtId="0" fontId="8" fillId="0" borderId="0" xfId="57" applyFont="1" applyBorder="1" applyAlignment="1">
      <alignment/>
      <protection/>
    </xf>
    <xf numFmtId="49" fontId="8" fillId="0" borderId="0" xfId="57" applyNumberFormat="1" applyFont="1" applyBorder="1" applyAlignment="1">
      <alignment horizontal="right" vertical="center" wrapText="1"/>
      <protection/>
    </xf>
    <xf numFmtId="49" fontId="8" fillId="0" borderId="25" xfId="57" applyNumberFormat="1" applyFont="1" applyBorder="1" applyAlignment="1">
      <alignment horizontal="center" vertical="center" wrapText="1"/>
      <protection/>
    </xf>
    <xf numFmtId="49" fontId="8" fillId="0" borderId="0" xfId="57" applyNumberFormat="1" applyFont="1" applyBorder="1" applyAlignment="1">
      <alignment horizontal="left" vertical="center" wrapText="1"/>
      <protection/>
    </xf>
    <xf numFmtId="49" fontId="8" fillId="0" borderId="0" xfId="57" applyNumberFormat="1" applyFont="1" applyBorder="1" applyAlignment="1">
      <alignment horizontal="center" vertical="center" wrapText="1"/>
      <protection/>
    </xf>
    <xf numFmtId="0" fontId="12" fillId="0" borderId="0" xfId="57" applyFont="1" applyBorder="1" applyAlignment="1">
      <alignment horizontal="center" vertical="center"/>
      <protection/>
    </xf>
    <xf numFmtId="49" fontId="8" fillId="0" borderId="0" xfId="57" applyNumberFormat="1" applyFont="1" applyBorder="1" applyAlignment="1">
      <alignment vertical="center" wrapText="1"/>
      <protection/>
    </xf>
    <xf numFmtId="0" fontId="14" fillId="0" borderId="0" xfId="57" applyFont="1" applyBorder="1">
      <alignment/>
      <protection/>
    </xf>
    <xf numFmtId="0" fontId="8" fillId="0" borderId="0" xfId="57" applyFont="1" applyBorder="1" applyAlignment="1">
      <alignment vertical="center"/>
      <protection/>
    </xf>
    <xf numFmtId="0" fontId="12" fillId="0" borderId="0" xfId="57" applyFont="1" applyFill="1" applyBorder="1" applyAlignment="1">
      <alignment vertical="center"/>
      <protection/>
    </xf>
    <xf numFmtId="0" fontId="8" fillId="0" borderId="0" xfId="57" applyFont="1" applyFill="1" applyBorder="1">
      <alignment/>
      <protection/>
    </xf>
    <xf numFmtId="49" fontId="8" fillId="0" borderId="0" xfId="57" applyNumberFormat="1" applyFont="1" applyFill="1" applyBorder="1" applyAlignment="1">
      <alignment vertical="center" wrapText="1"/>
      <protection/>
    </xf>
    <xf numFmtId="0" fontId="13" fillId="0" borderId="0" xfId="57" applyFont="1" applyFill="1" applyBorder="1" applyAlignment="1">
      <alignment/>
      <protection/>
    </xf>
    <xf numFmtId="49" fontId="8" fillId="0" borderId="0" xfId="57" applyNumberFormat="1" applyFont="1" applyFill="1" applyBorder="1" applyAlignment="1">
      <alignment horizontal="right" vertical="center" wrapText="1"/>
      <protection/>
    </xf>
    <xf numFmtId="0" fontId="12" fillId="0" borderId="0" xfId="57" applyFont="1" applyFill="1" applyBorder="1" applyAlignment="1">
      <alignment vertical="center" wrapText="1"/>
      <protection/>
    </xf>
    <xf numFmtId="0" fontId="8" fillId="0" borderId="0" xfId="57" applyFont="1" applyBorder="1" applyAlignment="1">
      <alignment horizontal="center"/>
      <protection/>
    </xf>
    <xf numFmtId="0" fontId="7" fillId="0" borderId="0" xfId="58" applyFont="1" applyAlignment="1">
      <alignment vertical="center" wrapText="1"/>
      <protection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 applyBorder="1" applyAlignment="1">
      <alignment horizontal="justify" vertical="center"/>
    </xf>
    <xf numFmtId="0" fontId="1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53" applyBorder="1" applyAlignment="1">
      <alignment horizontal="center" vertical="center" wrapText="1"/>
      <protection/>
    </xf>
    <xf numFmtId="179" fontId="8" fillId="0" borderId="12" xfId="0" applyNumberFormat="1" applyFont="1" applyFill="1" applyBorder="1" applyAlignment="1">
      <alignment horizontal="center" vertical="center"/>
    </xf>
    <xf numFmtId="0" fontId="8" fillId="0" borderId="32" xfId="57" applyFont="1" applyBorder="1" applyAlignment="1">
      <alignment horizontal="center" vertical="center"/>
      <protection/>
    </xf>
    <xf numFmtId="0" fontId="8" fillId="0" borderId="33" xfId="57" applyFont="1" applyBorder="1" applyAlignment="1">
      <alignment horizontal="center" vertical="center"/>
      <protection/>
    </xf>
    <xf numFmtId="0" fontId="8" fillId="0" borderId="20" xfId="57" applyFont="1" applyBorder="1" applyAlignment="1">
      <alignment horizontal="center" vertical="center"/>
      <protection/>
    </xf>
    <xf numFmtId="0" fontId="12" fillId="37" borderId="34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7" fillId="0" borderId="0" xfId="57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center" wrapText="1"/>
      <protection/>
    </xf>
    <xf numFmtId="16" fontId="12" fillId="34" borderId="13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8" fillId="38" borderId="37" xfId="53" applyFont="1" applyFill="1" applyBorder="1" applyAlignment="1">
      <alignment horizontal="center" vertical="center" wrapText="1"/>
      <protection/>
    </xf>
    <xf numFmtId="0" fontId="28" fillId="38" borderId="38" xfId="53" applyFont="1" applyFill="1" applyBorder="1" applyAlignment="1">
      <alignment horizontal="center" vertical="center" wrapText="1"/>
      <protection/>
    </xf>
    <xf numFmtId="0" fontId="28" fillId="0" borderId="39" xfId="53" applyFont="1" applyFill="1" applyBorder="1" applyAlignment="1">
      <alignment horizontal="center" vertical="center" wrapText="1"/>
      <protection/>
    </xf>
    <xf numFmtId="4" fontId="28" fillId="0" borderId="39" xfId="53" applyNumberFormat="1" applyFont="1" applyFill="1" applyBorder="1" applyAlignment="1">
      <alignment horizontal="center" vertical="center" wrapText="1"/>
      <protection/>
    </xf>
    <xf numFmtId="0" fontId="28" fillId="0" borderId="0" xfId="53" applyFont="1" applyFill="1" applyBorder="1" applyAlignment="1">
      <alignment horizontal="center" vertical="center" wrapText="1"/>
      <protection/>
    </xf>
    <xf numFmtId="0" fontId="28" fillId="38" borderId="40" xfId="53" applyFont="1" applyFill="1" applyBorder="1" applyAlignment="1">
      <alignment horizontal="center" vertical="center" wrapText="1"/>
      <protection/>
    </xf>
    <xf numFmtId="0" fontId="28" fillId="38" borderId="41" xfId="53" applyFont="1" applyFill="1" applyBorder="1" applyAlignment="1">
      <alignment horizontal="center" vertical="center" wrapText="1"/>
      <protection/>
    </xf>
    <xf numFmtId="4" fontId="28" fillId="0" borderId="0" xfId="53" applyNumberFormat="1" applyFont="1" applyFill="1" applyBorder="1" applyAlignment="1">
      <alignment horizontal="center" vertical="center" wrapText="1"/>
      <protection/>
    </xf>
    <xf numFmtId="0" fontId="75" fillId="0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181" fontId="8" fillId="35" borderId="42" xfId="0" applyNumberFormat="1" applyFont="1" applyFill="1" applyBorder="1" applyAlignment="1">
      <alignment horizontal="center" vertical="center"/>
    </xf>
    <xf numFmtId="181" fontId="8" fillId="35" borderId="15" xfId="0" applyNumberFormat="1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97" fontId="8" fillId="0" borderId="43" xfId="0" applyNumberFormat="1" applyFont="1" applyFill="1" applyBorder="1" applyAlignment="1">
      <alignment horizontal="center" vertical="center"/>
    </xf>
    <xf numFmtId="3" fontId="8" fillId="0" borderId="44" xfId="53" applyNumberFormat="1" applyFont="1" applyFill="1" applyBorder="1" applyAlignment="1">
      <alignment horizontal="center" vertical="center" wrapText="1"/>
      <protection/>
    </xf>
    <xf numFmtId="3" fontId="8" fillId="0" borderId="45" xfId="53" applyNumberFormat="1" applyFont="1" applyFill="1" applyBorder="1" applyAlignment="1">
      <alignment horizontal="center" vertical="center" wrapText="1"/>
      <protection/>
    </xf>
    <xf numFmtId="3" fontId="8" fillId="0" borderId="12" xfId="0" applyNumberFormat="1" applyFont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 wrapText="1"/>
    </xf>
    <xf numFmtId="0" fontId="76" fillId="40" borderId="13" xfId="0" applyFont="1" applyFill="1" applyBorder="1" applyAlignment="1">
      <alignment horizontal="center" vertical="center"/>
    </xf>
    <xf numFmtId="0" fontId="28" fillId="38" borderId="46" xfId="53" applyFont="1" applyFill="1" applyBorder="1" applyAlignment="1">
      <alignment horizontal="center" vertical="center" wrapText="1"/>
      <protection/>
    </xf>
    <xf numFmtId="0" fontId="28" fillId="38" borderId="47" xfId="53" applyFont="1" applyFill="1" applyBorder="1" applyAlignment="1">
      <alignment horizontal="center" vertical="center" wrapText="1"/>
      <protection/>
    </xf>
    <xf numFmtId="0" fontId="28" fillId="38" borderId="48" xfId="53" applyFont="1" applyFill="1" applyBorder="1" applyAlignment="1">
      <alignment horizontal="center" vertical="center" wrapText="1"/>
      <protection/>
    </xf>
    <xf numFmtId="0" fontId="12" fillId="34" borderId="49" xfId="0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center" vertical="center" wrapText="1"/>
    </xf>
    <xf numFmtId="0" fontId="12" fillId="34" borderId="51" xfId="0" applyFont="1" applyFill="1" applyBorder="1" applyAlignment="1">
      <alignment horizontal="center" vertical="center" wrapText="1"/>
    </xf>
    <xf numFmtId="3" fontId="8" fillId="0" borderId="21" xfId="53" applyNumberFormat="1" applyFont="1" applyFill="1" applyBorder="1" applyAlignment="1">
      <alignment horizontal="center" vertical="center" wrapText="1"/>
      <protection/>
    </xf>
    <xf numFmtId="3" fontId="8" fillId="0" borderId="52" xfId="53" applyNumberFormat="1" applyFont="1" applyFill="1" applyBorder="1" applyAlignment="1">
      <alignment horizontal="center" vertical="center" wrapText="1"/>
      <protection/>
    </xf>
    <xf numFmtId="3" fontId="8" fillId="0" borderId="22" xfId="53" applyNumberFormat="1" applyFont="1" applyFill="1" applyBorder="1" applyAlignment="1">
      <alignment horizontal="center" vertical="center" wrapText="1"/>
      <protection/>
    </xf>
    <xf numFmtId="3" fontId="8" fillId="0" borderId="53" xfId="53" applyNumberFormat="1" applyFont="1" applyFill="1" applyBorder="1" applyAlignment="1">
      <alignment horizontal="center" vertical="center" wrapText="1"/>
      <protection/>
    </xf>
    <xf numFmtId="3" fontId="8" fillId="0" borderId="54" xfId="53" applyNumberFormat="1" applyFont="1" applyFill="1" applyBorder="1" applyAlignment="1">
      <alignment horizontal="center" vertical="center" wrapText="1"/>
      <protection/>
    </xf>
    <xf numFmtId="3" fontId="8" fillId="0" borderId="55" xfId="53" applyNumberFormat="1" applyFont="1" applyFill="1" applyBorder="1" applyAlignment="1">
      <alignment horizontal="center" vertical="center" wrapText="1"/>
      <protection/>
    </xf>
    <xf numFmtId="3" fontId="8" fillId="0" borderId="56" xfId="53" applyNumberFormat="1" applyFont="1" applyFill="1" applyBorder="1" applyAlignment="1">
      <alignment horizontal="center" vertical="center" wrapText="1"/>
      <protection/>
    </xf>
    <xf numFmtId="0" fontId="12" fillId="0" borderId="3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37" borderId="53" xfId="0" applyFont="1" applyFill="1" applyBorder="1" applyAlignment="1">
      <alignment vertical="center" wrapText="1"/>
    </xf>
    <xf numFmtId="0" fontId="12" fillId="33" borderId="54" xfId="0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2" fontId="8" fillId="0" borderId="5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4" fontId="28" fillId="0" borderId="58" xfId="53" applyNumberFormat="1" applyFont="1" applyFill="1" applyBorder="1" applyAlignment="1">
      <alignment horizontal="center" vertical="center" wrapText="1"/>
      <protection/>
    </xf>
    <xf numFmtId="0" fontId="32" fillId="35" borderId="17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/>
    </xf>
    <xf numFmtId="3" fontId="8" fillId="0" borderId="33" xfId="53" applyNumberFormat="1" applyFont="1" applyFill="1" applyBorder="1" applyAlignment="1">
      <alignment horizontal="center" vertical="center" wrapText="1"/>
      <protection/>
    </xf>
    <xf numFmtId="3" fontId="8" fillId="0" borderId="20" xfId="53" applyNumberFormat="1" applyFont="1" applyFill="1" applyBorder="1" applyAlignment="1">
      <alignment horizontal="center" vertical="center" wrapText="1"/>
      <protection/>
    </xf>
    <xf numFmtId="0" fontId="12" fillId="35" borderId="13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 wrapText="1"/>
    </xf>
    <xf numFmtId="0" fontId="8" fillId="42" borderId="44" xfId="0" applyFont="1" applyFill="1" applyBorder="1" applyAlignment="1">
      <alignment horizontal="center" vertical="center"/>
    </xf>
    <xf numFmtId="0" fontId="8" fillId="42" borderId="45" xfId="0" applyFont="1" applyFill="1" applyBorder="1" applyAlignment="1">
      <alignment horizontal="center" vertical="center"/>
    </xf>
    <xf numFmtId="0" fontId="8" fillId="41" borderId="55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3" fontId="29" fillId="0" borderId="61" xfId="53" applyNumberFormat="1" applyFont="1" applyFill="1" applyBorder="1" applyAlignment="1">
      <alignment horizontal="center" vertical="center" wrapText="1"/>
      <protection/>
    </xf>
    <xf numFmtId="3" fontId="29" fillId="0" borderId="61" xfId="53" applyNumberFormat="1" applyFont="1" applyFill="1" applyBorder="1" applyAlignment="1">
      <alignment horizontal="center" vertical="center"/>
      <protection/>
    </xf>
    <xf numFmtId="3" fontId="29" fillId="0" borderId="62" xfId="53" applyNumberFormat="1" applyFont="1" applyFill="1" applyBorder="1" applyAlignment="1">
      <alignment horizontal="center" vertical="center" wrapText="1"/>
      <protection/>
    </xf>
    <xf numFmtId="3" fontId="29" fillId="0" borderId="62" xfId="53" applyNumberFormat="1" applyFont="1" applyFill="1" applyBorder="1" applyAlignment="1">
      <alignment horizontal="center" vertical="center"/>
      <protection/>
    </xf>
    <xf numFmtId="0" fontId="27" fillId="0" borderId="63" xfId="0" applyFont="1" applyFill="1" applyBorder="1" applyAlignment="1">
      <alignment horizontal="center" vertical="center"/>
    </xf>
    <xf numFmtId="3" fontId="29" fillId="0" borderId="64" xfId="53" applyNumberFormat="1" applyFont="1" applyFill="1" applyBorder="1" applyAlignment="1">
      <alignment horizontal="center" vertical="center" wrapText="1"/>
      <protection/>
    </xf>
    <xf numFmtId="3" fontId="29" fillId="0" borderId="65" xfId="53" applyNumberFormat="1" applyFont="1" applyFill="1" applyBorder="1" applyAlignment="1">
      <alignment horizontal="center" vertical="center" wrapText="1"/>
      <protection/>
    </xf>
    <xf numFmtId="0" fontId="27" fillId="0" borderId="66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 wrapText="1"/>
    </xf>
    <xf numFmtId="3" fontId="29" fillId="0" borderId="68" xfId="53" applyNumberFormat="1" applyFont="1" applyFill="1" applyBorder="1" applyAlignment="1">
      <alignment horizontal="center" vertical="center"/>
      <protection/>
    </xf>
    <xf numFmtId="3" fontId="29" fillId="0" borderId="69" xfId="53" applyNumberFormat="1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3" fontId="29" fillId="0" borderId="0" xfId="53" applyNumberFormat="1" applyFont="1" applyFill="1" applyBorder="1" applyAlignment="1">
      <alignment horizontal="center" vertical="center"/>
      <protection/>
    </xf>
    <xf numFmtId="10" fontId="29" fillId="0" borderId="0" xfId="61" applyNumberFormat="1" applyFont="1" applyFill="1" applyBorder="1" applyAlignment="1">
      <alignment horizontal="center" vertical="center"/>
    </xf>
    <xf numFmtId="3" fontId="27" fillId="0" borderId="61" xfId="0" applyNumberFormat="1" applyFont="1" applyFill="1" applyBorder="1" applyAlignment="1">
      <alignment horizontal="center" vertical="center"/>
    </xf>
    <xf numFmtId="3" fontId="27" fillId="0" borderId="62" xfId="0" applyNumberFormat="1" applyFont="1" applyFill="1" applyBorder="1" applyAlignment="1">
      <alignment horizontal="center" vertical="center"/>
    </xf>
    <xf numFmtId="0" fontId="29" fillId="0" borderId="70" xfId="53" applyFont="1" applyFill="1" applyBorder="1" applyAlignment="1">
      <alignment horizontal="center" vertical="center" wrapText="1"/>
      <protection/>
    </xf>
    <xf numFmtId="0" fontId="29" fillId="0" borderId="67" xfId="53" applyFont="1" applyFill="1" applyBorder="1" applyAlignment="1">
      <alignment horizontal="center" vertical="center" wrapText="1"/>
      <protection/>
    </xf>
    <xf numFmtId="0" fontId="29" fillId="0" borderId="67" xfId="53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2" fontId="8" fillId="0" borderId="71" xfId="0" applyNumberFormat="1" applyFont="1" applyBorder="1" applyAlignment="1">
      <alignment horizontal="center" vertical="center"/>
    </xf>
    <xf numFmtId="1" fontId="8" fillId="0" borderId="62" xfId="0" applyNumberFormat="1" applyFont="1" applyBorder="1" applyAlignment="1">
      <alignment horizontal="center" vertical="center"/>
    </xf>
    <xf numFmtId="2" fontId="8" fillId="0" borderId="62" xfId="0" applyNumberFormat="1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181" fontId="8" fillId="0" borderId="62" xfId="0" applyNumberFormat="1" applyFont="1" applyFill="1" applyBorder="1" applyAlignment="1">
      <alignment horizontal="center" vertical="center" wrapText="1"/>
    </xf>
    <xf numFmtId="181" fontId="8" fillId="0" borderId="72" xfId="0" applyNumberFormat="1" applyFont="1" applyBorder="1" applyAlignment="1">
      <alignment horizontal="center" vertical="center"/>
    </xf>
    <xf numFmtId="181" fontId="8" fillId="0" borderId="62" xfId="0" applyNumberFormat="1" applyFont="1" applyFill="1" applyBorder="1" applyAlignment="1">
      <alignment horizontal="center" vertical="center"/>
    </xf>
    <xf numFmtId="2" fontId="8" fillId="0" borderId="73" xfId="0" applyNumberFormat="1" applyFont="1" applyBorder="1" applyAlignment="1">
      <alignment horizontal="center" vertical="center"/>
    </xf>
    <xf numFmtId="2" fontId="8" fillId="0" borderId="74" xfId="0" applyNumberFormat="1" applyFont="1" applyBorder="1" applyAlignment="1">
      <alignment horizontal="center" vertical="center"/>
    </xf>
    <xf numFmtId="2" fontId="0" fillId="0" borderId="74" xfId="0" applyNumberFormat="1" applyFill="1" applyBorder="1" applyAlignment="1">
      <alignment horizontal="center"/>
    </xf>
    <xf numFmtId="2" fontId="8" fillId="0" borderId="74" xfId="0" applyNumberFormat="1" applyFont="1" applyFill="1" applyBorder="1" applyAlignment="1">
      <alignment horizontal="center" vertical="center"/>
    </xf>
    <xf numFmtId="181" fontId="8" fillId="0" borderId="74" xfId="0" applyNumberFormat="1" applyFont="1" applyBorder="1" applyAlignment="1">
      <alignment horizontal="center" vertical="center"/>
    </xf>
    <xf numFmtId="181" fontId="8" fillId="0" borderId="75" xfId="0" applyNumberFormat="1" applyFont="1" applyBorder="1" applyAlignment="1">
      <alignment horizontal="center" vertical="center"/>
    </xf>
    <xf numFmtId="2" fontId="8" fillId="0" borderId="62" xfId="0" applyNumberFormat="1" applyFont="1" applyBorder="1" applyAlignment="1">
      <alignment horizontal="center" vertical="center"/>
    </xf>
    <xf numFmtId="2" fontId="0" fillId="0" borderId="62" xfId="0" applyNumberFormat="1" applyFill="1" applyBorder="1" applyAlignment="1">
      <alignment horizontal="center"/>
    </xf>
    <xf numFmtId="181" fontId="8" fillId="0" borderId="62" xfId="0" applyNumberFormat="1" applyFont="1" applyBorder="1" applyAlignment="1">
      <alignment horizontal="center" vertical="center"/>
    </xf>
    <xf numFmtId="0" fontId="0" fillId="0" borderId="62" xfId="0" applyFill="1" applyBorder="1" applyAlignment="1">
      <alignment horizontal="center"/>
    </xf>
    <xf numFmtId="0" fontId="8" fillId="0" borderId="74" xfId="0" applyFont="1" applyFill="1" applyBorder="1" applyAlignment="1">
      <alignment horizontal="center" vertical="center"/>
    </xf>
    <xf numFmtId="0" fontId="0" fillId="0" borderId="7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76" xfId="0" applyNumberFormat="1" applyFill="1" applyBorder="1" applyAlignment="1">
      <alignment horizontal="center"/>
    </xf>
    <xf numFmtId="197" fontId="8" fillId="0" borderId="0" xfId="0" applyNumberFormat="1" applyFont="1" applyFill="1" applyBorder="1" applyAlignment="1">
      <alignment horizontal="center" vertical="center"/>
    </xf>
    <xf numFmtId="198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/>
    </xf>
    <xf numFmtId="181" fontId="8" fillId="0" borderId="43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3" fontId="12" fillId="43" borderId="36" xfId="0" applyNumberFormat="1" applyFont="1" applyFill="1" applyBorder="1" applyAlignment="1">
      <alignment horizontal="right" vertical="center"/>
    </xf>
    <xf numFmtId="3" fontId="8" fillId="0" borderId="13" xfId="0" applyNumberFormat="1" applyFont="1" applyBorder="1" applyAlignment="1">
      <alignment horizontal="center" vertical="center"/>
    </xf>
    <xf numFmtId="0" fontId="8" fillId="42" borderId="77" xfId="0" applyFont="1" applyFill="1" applyBorder="1" applyAlignment="1">
      <alignment horizontal="center" vertical="center"/>
    </xf>
    <xf numFmtId="0" fontId="8" fillId="41" borderId="78" xfId="0" applyFont="1" applyFill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/>
    </xf>
    <xf numFmtId="0" fontId="12" fillId="34" borderId="80" xfId="0" applyFont="1" applyFill="1" applyBorder="1" applyAlignment="1">
      <alignment horizontal="center" vertical="center" wrapText="1"/>
    </xf>
    <xf numFmtId="0" fontId="12" fillId="34" borderId="55" xfId="0" applyFont="1" applyFill="1" applyBorder="1" applyAlignment="1">
      <alignment horizontal="center" vertical="center" wrapText="1"/>
    </xf>
    <xf numFmtId="0" fontId="12" fillId="34" borderId="56" xfId="0" applyFont="1" applyFill="1" applyBorder="1" applyAlignment="1">
      <alignment horizontal="center" vertical="center" wrapText="1"/>
    </xf>
    <xf numFmtId="0" fontId="12" fillId="37" borderId="81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12" fillId="34" borderId="60" xfId="0" applyFont="1" applyFill="1" applyBorder="1" applyAlignment="1">
      <alignment horizontal="center" vertical="center" wrapText="1"/>
    </xf>
    <xf numFmtId="2" fontId="11" fillId="0" borderId="12" xfId="62" applyNumberFormat="1" applyFont="1" applyFill="1" applyBorder="1" applyAlignment="1">
      <alignment horizontal="center" vertical="center"/>
    </xf>
    <xf numFmtId="2" fontId="11" fillId="0" borderId="29" xfId="62" applyNumberFormat="1" applyFont="1" applyFill="1" applyBorder="1" applyAlignment="1">
      <alignment horizontal="center" vertical="center"/>
    </xf>
    <xf numFmtId="2" fontId="11" fillId="0" borderId="15" xfId="62" applyNumberFormat="1" applyFont="1" applyFill="1" applyBorder="1" applyAlignment="1">
      <alignment horizontal="center" vertical="center"/>
    </xf>
    <xf numFmtId="16" fontId="11" fillId="44" borderId="30" xfId="0" applyNumberFormat="1" applyFont="1" applyFill="1" applyBorder="1" applyAlignment="1">
      <alignment horizontal="center" vertical="center" wrapText="1"/>
    </xf>
    <xf numFmtId="0" fontId="11" fillId="13" borderId="32" xfId="0" applyFont="1" applyFill="1" applyBorder="1" applyAlignment="1">
      <alignment horizontal="center" vertical="center" wrapText="1"/>
    </xf>
    <xf numFmtId="0" fontId="11" fillId="13" borderId="33" xfId="0" applyFont="1" applyFill="1" applyBorder="1" applyAlignment="1">
      <alignment horizontal="center" vertical="center" wrapText="1"/>
    </xf>
    <xf numFmtId="0" fontId="11" fillId="13" borderId="20" xfId="0" applyFont="1" applyFill="1" applyBorder="1" applyAlignment="1">
      <alignment horizontal="center" vertical="center" wrapText="1"/>
    </xf>
    <xf numFmtId="16" fontId="4" fillId="27" borderId="30" xfId="0" applyNumberFormat="1" applyFont="1" applyFill="1" applyBorder="1" applyAlignment="1">
      <alignment horizontal="center" vertical="center" wrapText="1"/>
    </xf>
    <xf numFmtId="179" fontId="12" fillId="35" borderId="30" xfId="53" applyNumberFormat="1" applyFont="1" applyFill="1" applyBorder="1" applyAlignment="1">
      <alignment horizontal="center" vertical="center"/>
      <protection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29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2" fontId="8" fillId="35" borderId="82" xfId="0" applyNumberFormat="1" applyFont="1" applyFill="1" applyBorder="1" applyAlignment="1">
      <alignment horizontal="center" vertical="center"/>
    </xf>
    <xf numFmtId="2" fontId="8" fillId="35" borderId="83" xfId="0" applyNumberFormat="1" applyFont="1" applyFill="1" applyBorder="1" applyAlignment="1">
      <alignment horizontal="center" vertical="center"/>
    </xf>
    <xf numFmtId="179" fontId="8" fillId="0" borderId="29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2" fontId="8" fillId="35" borderId="25" xfId="0" applyNumberFormat="1" applyFont="1" applyFill="1" applyBorder="1" applyAlignment="1">
      <alignment horizontal="center" vertical="center"/>
    </xf>
    <xf numFmtId="0" fontId="27" fillId="0" borderId="84" xfId="0" applyFont="1" applyFill="1" applyBorder="1" applyAlignment="1">
      <alignment horizontal="center" vertical="center" wrapText="1"/>
    </xf>
    <xf numFmtId="197" fontId="8" fillId="0" borderId="85" xfId="0" applyNumberFormat="1" applyFont="1" applyFill="1" applyBorder="1" applyAlignment="1">
      <alignment horizontal="center" vertical="center"/>
    </xf>
    <xf numFmtId="181" fontId="8" fillId="0" borderId="85" xfId="0" applyNumberFormat="1" applyFont="1" applyFill="1" applyBorder="1" applyAlignment="1">
      <alignment horizontal="center" vertical="center"/>
    </xf>
    <xf numFmtId="14" fontId="16" fillId="45" borderId="0" xfId="0" applyNumberFormat="1" applyFont="1" applyFill="1" applyAlignment="1">
      <alignment horizontal="justify" vertical="center"/>
    </xf>
    <xf numFmtId="0" fontId="8" fillId="0" borderId="0" xfId="51" applyFont="1">
      <alignment/>
      <protection/>
    </xf>
    <xf numFmtId="0" fontId="11" fillId="0" borderId="0" xfId="51" applyFont="1" applyBorder="1" applyAlignment="1">
      <alignment horizontal="left" vertical="center"/>
      <protection/>
    </xf>
    <xf numFmtId="0" fontId="8" fillId="0" borderId="0" xfId="51" applyFont="1" applyBorder="1" applyAlignment="1">
      <alignment horizontal="left" vertical="center"/>
      <protection/>
    </xf>
    <xf numFmtId="0" fontId="12" fillId="0" borderId="0" xfId="51" applyFont="1" applyFill="1" applyAlignment="1">
      <alignment horizontal="center" vertical="center"/>
      <protection/>
    </xf>
    <xf numFmtId="0" fontId="11" fillId="46" borderId="13" xfId="51" applyFont="1" applyFill="1" applyBorder="1" applyAlignment="1">
      <alignment horizontal="center" vertical="center" wrapText="1"/>
      <protection/>
    </xf>
    <xf numFmtId="0" fontId="11" fillId="46" borderId="17" xfId="51" applyFont="1" applyFill="1" applyBorder="1" applyAlignment="1">
      <alignment horizontal="center" vertical="center" wrapText="1"/>
      <protection/>
    </xf>
    <xf numFmtId="0" fontId="12" fillId="0" borderId="0" xfId="51" applyFont="1" applyFill="1" applyBorder="1" applyAlignment="1">
      <alignment horizontal="center" vertical="center" wrapText="1"/>
      <protection/>
    </xf>
    <xf numFmtId="0" fontId="8" fillId="0" borderId="0" xfId="51" applyFont="1" applyAlignment="1">
      <alignment horizontal="left"/>
      <protection/>
    </xf>
    <xf numFmtId="0" fontId="8" fillId="0" borderId="0" xfId="51" applyFont="1" applyFill="1" applyBorder="1" applyAlignment="1">
      <alignment vertical="center"/>
      <protection/>
    </xf>
    <xf numFmtId="0" fontId="8" fillId="0" borderId="0" xfId="51" applyFont="1" applyFill="1" applyBorder="1">
      <alignment/>
      <protection/>
    </xf>
    <xf numFmtId="0" fontId="77" fillId="0" borderId="0" xfId="51" applyFont="1" applyFill="1" applyBorder="1" applyAlignment="1">
      <alignment vertical="center"/>
      <protection/>
    </xf>
    <xf numFmtId="0" fontId="8" fillId="47" borderId="0" xfId="51" applyFont="1" applyFill="1" applyBorder="1" applyAlignment="1">
      <alignment vertical="center"/>
      <protection/>
    </xf>
    <xf numFmtId="0" fontId="8" fillId="47" borderId="0" xfId="51" applyFont="1" applyFill="1" applyBorder="1" applyAlignment="1">
      <alignment horizontal="center" vertical="center"/>
      <protection/>
    </xf>
    <xf numFmtId="0" fontId="8" fillId="0" borderId="0" xfId="51" applyFont="1" applyBorder="1">
      <alignment/>
      <protection/>
    </xf>
    <xf numFmtId="0" fontId="8" fillId="0" borderId="0" xfId="51" applyFont="1" applyBorder="1" applyAlignment="1">
      <alignment horizontal="center" vertical="center"/>
      <protection/>
    </xf>
    <xf numFmtId="0" fontId="15" fillId="0" borderId="0" xfId="51" applyFont="1" applyBorder="1" applyAlignment="1">
      <alignment horizontal="left" vertical="center"/>
      <protection/>
    </xf>
    <xf numFmtId="0" fontId="11" fillId="0" borderId="0" xfId="51" applyFont="1" applyAlignment="1">
      <alignment horizontal="left" vertical="center"/>
      <protection/>
    </xf>
    <xf numFmtId="0" fontId="8" fillId="0" borderId="0" xfId="51" applyFont="1" applyFill="1">
      <alignment/>
      <protection/>
    </xf>
    <xf numFmtId="0" fontId="12" fillId="0" borderId="0" xfId="51" applyFont="1" applyAlignment="1">
      <alignment vertical="center"/>
      <protection/>
    </xf>
    <xf numFmtId="0" fontId="11" fillId="0" borderId="0" xfId="51" applyFont="1" applyFill="1" applyBorder="1" applyAlignment="1">
      <alignment/>
      <protection/>
    </xf>
    <xf numFmtId="0" fontId="11" fillId="0" borderId="0" xfId="51" applyFont="1" applyFill="1" applyBorder="1" applyAlignment="1">
      <alignment vertical="center"/>
      <protection/>
    </xf>
    <xf numFmtId="0" fontId="0" fillId="0" borderId="0" xfId="51" applyFill="1" applyBorder="1" applyAlignment="1">
      <alignment/>
      <protection/>
    </xf>
    <xf numFmtId="0" fontId="6" fillId="0" borderId="0" xfId="51" applyFont="1" applyFill="1" applyBorder="1" applyAlignment="1">
      <alignment/>
      <protection/>
    </xf>
    <xf numFmtId="0" fontId="12" fillId="34" borderId="26" xfId="51" applyFont="1" applyFill="1" applyBorder="1" applyAlignment="1">
      <alignment horizontal="center" vertical="center" wrapText="1"/>
      <protection/>
    </xf>
    <xf numFmtId="0" fontId="12" fillId="34" borderId="27" xfId="51" applyFont="1" applyFill="1" applyBorder="1" applyAlignment="1">
      <alignment horizontal="center" vertical="center" wrapText="1"/>
      <protection/>
    </xf>
    <xf numFmtId="0" fontId="12" fillId="34" borderId="28" xfId="51" applyFont="1" applyFill="1" applyBorder="1" applyAlignment="1">
      <alignment horizontal="center" vertical="center" wrapText="1"/>
      <protection/>
    </xf>
    <xf numFmtId="0" fontId="12" fillId="33" borderId="16" xfId="51" applyFont="1" applyFill="1" applyBorder="1" applyAlignment="1">
      <alignment horizontal="center" vertical="center" wrapText="1"/>
      <protection/>
    </xf>
    <xf numFmtId="0" fontId="12" fillId="33" borderId="30" xfId="51" applyFont="1" applyFill="1" applyBorder="1" applyAlignment="1">
      <alignment horizontal="center" vertical="center" wrapText="1"/>
      <protection/>
    </xf>
    <xf numFmtId="0" fontId="12" fillId="33" borderId="17" xfId="51" applyFont="1" applyFill="1" applyBorder="1" applyAlignment="1">
      <alignment horizontal="center" vertical="center" wrapText="1"/>
      <protection/>
    </xf>
    <xf numFmtId="0" fontId="8" fillId="0" borderId="0" xfId="51" applyFont="1" applyFill="1" applyBorder="1" applyAlignment="1">
      <alignment horizontal="center" vertical="center"/>
      <protection/>
    </xf>
    <xf numFmtId="181" fontId="8" fillId="0" borderId="0" xfId="51" applyNumberFormat="1" applyFont="1" applyFill="1" applyBorder="1" applyAlignment="1">
      <alignment horizontal="left" vertical="center"/>
      <protection/>
    </xf>
    <xf numFmtId="179" fontId="8" fillId="0" borderId="0" xfId="51" applyNumberFormat="1" applyFont="1" applyFill="1" applyBorder="1" applyAlignment="1">
      <alignment horizontal="center" vertical="center"/>
      <protection/>
    </xf>
    <xf numFmtId="181" fontId="0" fillId="0" borderId="0" xfId="51" applyNumberFormat="1" applyFont="1" applyFill="1" applyBorder="1" applyAlignment="1">
      <alignment horizontal="left" vertical="center"/>
      <protection/>
    </xf>
    <xf numFmtId="181" fontId="0" fillId="0" borderId="0" xfId="51" applyNumberFormat="1" applyFill="1" applyBorder="1" applyAlignment="1">
      <alignment horizontal="left" vertical="center"/>
      <protection/>
    </xf>
    <xf numFmtId="0" fontId="8" fillId="0" borderId="12" xfId="51" applyFont="1" applyBorder="1" applyAlignment="1">
      <alignment horizontal="center" vertical="center"/>
      <protection/>
    </xf>
    <xf numFmtId="181" fontId="8" fillId="35" borderId="86" xfId="51" applyNumberFormat="1" applyFont="1" applyFill="1" applyBorder="1" applyAlignment="1">
      <alignment horizontal="center" vertical="center"/>
      <protection/>
    </xf>
    <xf numFmtId="0" fontId="8" fillId="0" borderId="29" xfId="51" applyFont="1" applyBorder="1" applyAlignment="1">
      <alignment horizontal="center" vertical="center"/>
      <protection/>
    </xf>
    <xf numFmtId="0" fontId="8" fillId="0" borderId="87" xfId="51" applyFont="1" applyFill="1" applyBorder="1" applyAlignment="1">
      <alignment horizontal="center" vertical="center"/>
      <protection/>
    </xf>
    <xf numFmtId="181" fontId="8" fillId="35" borderId="88" xfId="51" applyNumberFormat="1" applyFont="1" applyFill="1" applyBorder="1" applyAlignment="1">
      <alignment horizontal="center" vertical="center"/>
      <protection/>
    </xf>
    <xf numFmtId="0" fontId="8" fillId="0" borderId="88" xfId="51" applyFont="1" applyBorder="1" applyAlignment="1">
      <alignment horizontal="center" vertical="center"/>
      <protection/>
    </xf>
    <xf numFmtId="181" fontId="8" fillId="35" borderId="29" xfId="51" applyNumberFormat="1" applyFont="1" applyFill="1" applyBorder="1" applyAlignment="1">
      <alignment horizontal="center" vertical="center"/>
      <protection/>
    </xf>
    <xf numFmtId="0" fontId="8" fillId="0" borderId="87" xfId="51" applyFont="1" applyBorder="1" applyAlignment="1">
      <alignment horizontal="center" vertical="center"/>
      <protection/>
    </xf>
    <xf numFmtId="178" fontId="8" fillId="35" borderId="29" xfId="51" applyNumberFormat="1" applyFont="1" applyFill="1" applyBorder="1" applyAlignment="1">
      <alignment horizontal="center" vertical="center"/>
      <protection/>
    </xf>
    <xf numFmtId="0" fontId="8" fillId="0" borderId="29" xfId="51" applyFont="1" applyFill="1" applyBorder="1" applyAlignment="1">
      <alignment horizontal="center" vertical="center"/>
      <protection/>
    </xf>
    <xf numFmtId="0" fontId="8" fillId="0" borderId="29" xfId="51" applyFont="1" applyFill="1" applyBorder="1" applyAlignment="1">
      <alignment horizontal="center" vertical="center" wrapText="1"/>
      <protection/>
    </xf>
    <xf numFmtId="0" fontId="8" fillId="0" borderId="89" xfId="51" applyFont="1" applyBorder="1" applyAlignment="1">
      <alignment horizontal="center" vertical="center"/>
      <protection/>
    </xf>
    <xf numFmtId="0" fontId="8" fillId="0" borderId="90" xfId="51" applyFont="1" applyBorder="1" applyAlignment="1">
      <alignment horizontal="center" vertical="center"/>
      <protection/>
    </xf>
    <xf numFmtId="0" fontId="0" fillId="0" borderId="91" xfId="51" applyBorder="1" applyAlignment="1">
      <alignment horizontal="center" vertical="center"/>
      <protection/>
    </xf>
    <xf numFmtId="0" fontId="8" fillId="0" borderId="92" xfId="51" applyFont="1" applyBorder="1" applyAlignment="1">
      <alignment horizontal="center" vertical="center"/>
      <protection/>
    </xf>
    <xf numFmtId="0" fontId="0" fillId="0" borderId="90" xfId="51" applyBorder="1" applyAlignment="1">
      <alignment horizontal="center" vertical="center"/>
      <protection/>
    </xf>
    <xf numFmtId="0" fontId="8" fillId="0" borderId="90" xfId="51" applyFont="1" applyFill="1" applyBorder="1" applyAlignment="1">
      <alignment horizontal="center" vertical="center"/>
      <protection/>
    </xf>
    <xf numFmtId="0" fontId="0" fillId="0" borderId="93" xfId="51" applyBorder="1" applyAlignment="1">
      <alignment horizontal="center" vertical="center"/>
      <protection/>
    </xf>
    <xf numFmtId="0" fontId="0" fillId="0" borderId="43" xfId="51" applyBorder="1" applyAlignment="1">
      <alignment horizontal="center" vertical="center"/>
      <protection/>
    </xf>
    <xf numFmtId="0" fontId="0" fillId="0" borderId="85" xfId="51" applyBorder="1" applyAlignment="1">
      <alignment horizontal="center" vertical="center"/>
      <protection/>
    </xf>
    <xf numFmtId="16" fontId="12" fillId="33" borderId="13" xfId="51" applyNumberFormat="1" applyFont="1" applyFill="1" applyBorder="1" applyAlignment="1">
      <alignment horizontal="center" vertical="center" wrapText="1"/>
      <protection/>
    </xf>
    <xf numFmtId="0" fontId="12" fillId="33" borderId="57" xfId="51" applyFont="1" applyFill="1" applyBorder="1" applyAlignment="1">
      <alignment horizontal="center" vertical="center" wrapText="1"/>
      <protection/>
    </xf>
    <xf numFmtId="0" fontId="12" fillId="33" borderId="28" xfId="51" applyFont="1" applyFill="1" applyBorder="1" applyAlignment="1">
      <alignment horizontal="center" vertical="center" wrapText="1"/>
      <protection/>
    </xf>
    <xf numFmtId="0" fontId="12" fillId="33" borderId="13" xfId="51" applyFont="1" applyFill="1" applyBorder="1" applyAlignment="1">
      <alignment horizontal="center" vertical="center" wrapText="1"/>
      <protection/>
    </xf>
    <xf numFmtId="0" fontId="12" fillId="33" borderId="94" xfId="51" applyFont="1" applyFill="1" applyBorder="1" applyAlignment="1">
      <alignment horizontal="center" vertical="center" wrapText="1"/>
      <protection/>
    </xf>
    <xf numFmtId="0" fontId="12" fillId="0" borderId="0" xfId="51" applyFont="1" applyFill="1" applyBorder="1" applyAlignment="1">
      <alignment vertical="center" wrapText="1"/>
      <protection/>
    </xf>
    <xf numFmtId="16" fontId="12" fillId="34" borderId="13" xfId="51" applyNumberFormat="1" applyFont="1" applyFill="1" applyBorder="1" applyAlignment="1">
      <alignment horizontal="center" vertical="center" wrapText="1"/>
      <protection/>
    </xf>
    <xf numFmtId="16" fontId="12" fillId="0" borderId="0" xfId="51" applyNumberFormat="1" applyFont="1" applyFill="1" applyBorder="1" applyAlignment="1">
      <alignment horizontal="center" vertical="center" wrapText="1"/>
      <protection/>
    </xf>
    <xf numFmtId="181" fontId="8" fillId="0" borderId="12" xfId="51" applyNumberFormat="1" applyFont="1" applyBorder="1" applyAlignment="1">
      <alignment horizontal="center" vertical="center"/>
      <protection/>
    </xf>
    <xf numFmtId="181" fontId="8" fillId="0" borderId="81" xfId="51" applyNumberFormat="1" applyFont="1" applyBorder="1" applyAlignment="1">
      <alignment horizontal="center" vertical="center"/>
      <protection/>
    </xf>
    <xf numFmtId="181" fontId="8" fillId="0" borderId="95" xfId="51" applyNumberFormat="1" applyFont="1" applyBorder="1" applyAlignment="1">
      <alignment horizontal="center" vertical="center"/>
      <protection/>
    </xf>
    <xf numFmtId="0" fontId="8" fillId="0" borderId="96" xfId="51" applyFont="1" applyBorder="1" applyAlignment="1">
      <alignment horizontal="center" vertical="center"/>
      <protection/>
    </xf>
    <xf numFmtId="181" fontId="8" fillId="0" borderId="29" xfId="51" applyNumberFormat="1" applyFont="1" applyBorder="1" applyAlignment="1">
      <alignment horizontal="center" vertical="center"/>
      <protection/>
    </xf>
    <xf numFmtId="181" fontId="8" fillId="0" borderId="59" xfId="51" applyNumberFormat="1" applyFont="1" applyBorder="1" applyAlignment="1">
      <alignment horizontal="center" vertical="center"/>
      <protection/>
    </xf>
    <xf numFmtId="181" fontId="8" fillId="0" borderId="82" xfId="51" applyNumberFormat="1" applyFont="1" applyBorder="1" applyAlignment="1">
      <alignment horizontal="center" vertical="center"/>
      <protection/>
    </xf>
    <xf numFmtId="0" fontId="8" fillId="0" borderId="20" xfId="51" applyFont="1" applyFill="1" applyBorder="1" applyAlignment="1">
      <alignment horizontal="center" vertical="center"/>
      <protection/>
    </xf>
    <xf numFmtId="181" fontId="8" fillId="0" borderId="15" xfId="51" applyNumberFormat="1" applyFont="1" applyBorder="1" applyAlignment="1">
      <alignment horizontal="center" vertical="center"/>
      <protection/>
    </xf>
    <xf numFmtId="181" fontId="8" fillId="0" borderId="60" xfId="51" applyNumberFormat="1" applyFont="1" applyBorder="1" applyAlignment="1">
      <alignment horizontal="center" vertical="center"/>
      <protection/>
    </xf>
    <xf numFmtId="181" fontId="8" fillId="0" borderId="83" xfId="51" applyNumberFormat="1" applyFont="1" applyBorder="1" applyAlignment="1">
      <alignment horizontal="center" vertical="center"/>
      <protection/>
    </xf>
    <xf numFmtId="0" fontId="8" fillId="0" borderId="0" xfId="51" applyFont="1" applyAlignment="1">
      <alignment wrapText="1"/>
      <protection/>
    </xf>
    <xf numFmtId="0" fontId="8" fillId="0" borderId="0" xfId="51" applyFont="1" applyBorder="1" applyAlignment="1">
      <alignment vertical="center"/>
      <protection/>
    </xf>
    <xf numFmtId="0" fontId="12" fillId="34" borderId="30" xfId="51" applyFont="1" applyFill="1" applyBorder="1" applyAlignment="1">
      <alignment horizontal="center" vertical="center" wrapText="1"/>
      <protection/>
    </xf>
    <xf numFmtId="16" fontId="12" fillId="33" borderId="49" xfId="51" applyNumberFormat="1" applyFont="1" applyFill="1" applyBorder="1" applyAlignment="1">
      <alignment horizontal="center" vertical="center" wrapText="1"/>
      <protection/>
    </xf>
    <xf numFmtId="16" fontId="12" fillId="33" borderId="30" xfId="51" applyNumberFormat="1" applyFont="1" applyFill="1" applyBorder="1" applyAlignment="1">
      <alignment horizontal="center" vertical="center" wrapText="1"/>
      <protection/>
    </xf>
    <xf numFmtId="181" fontId="8" fillId="0" borderId="32" xfId="51" applyNumberFormat="1" applyFont="1" applyFill="1" applyBorder="1" applyAlignment="1">
      <alignment horizontal="center" vertical="center"/>
      <protection/>
    </xf>
    <xf numFmtId="181" fontId="8" fillId="0" borderId="33" xfId="51" applyNumberFormat="1" applyFont="1" applyFill="1" applyBorder="1" applyAlignment="1">
      <alignment horizontal="center" vertical="center"/>
      <protection/>
    </xf>
    <xf numFmtId="0" fontId="8" fillId="0" borderId="15" xfId="51" applyFont="1" applyFill="1" applyBorder="1" applyAlignment="1">
      <alignment horizontal="center" vertical="center"/>
      <protection/>
    </xf>
    <xf numFmtId="181" fontId="8" fillId="0" borderId="20" xfId="51" applyNumberFormat="1" applyFont="1" applyFill="1" applyBorder="1" applyAlignment="1">
      <alignment horizontal="center" vertical="center"/>
      <protection/>
    </xf>
    <xf numFmtId="181" fontId="8" fillId="0" borderId="32" xfId="51" applyNumberFormat="1" applyFont="1" applyBorder="1" applyAlignment="1">
      <alignment horizontal="center" vertical="center"/>
      <protection/>
    </xf>
    <xf numFmtId="181" fontId="8" fillId="0" borderId="33" xfId="51" applyNumberFormat="1" applyFont="1" applyBorder="1" applyAlignment="1">
      <alignment horizontal="center" vertical="center"/>
      <protection/>
    </xf>
    <xf numFmtId="181" fontId="8" fillId="0" borderId="20" xfId="51" applyNumberFormat="1" applyFont="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181" fontId="8" fillId="0" borderId="97" xfId="51" applyNumberFormat="1" applyFont="1" applyFill="1" applyBorder="1" applyAlignment="1">
      <alignment horizontal="center" vertical="center"/>
      <protection/>
    </xf>
    <xf numFmtId="181" fontId="8" fillId="0" borderId="29" xfId="51" applyNumberFormat="1" applyFont="1" applyFill="1" applyBorder="1" applyAlignment="1">
      <alignment horizontal="center" vertical="center"/>
      <protection/>
    </xf>
    <xf numFmtId="181" fontId="8" fillId="0" borderId="98" xfId="51" applyNumberFormat="1" applyFont="1" applyFill="1" applyBorder="1" applyAlignment="1">
      <alignment horizontal="center" vertical="center"/>
      <protection/>
    </xf>
    <xf numFmtId="181" fontId="8" fillId="0" borderId="12" xfId="51" applyNumberFormat="1" applyFont="1" applyFill="1" applyBorder="1" applyAlignment="1">
      <alignment horizontal="center" vertical="center"/>
      <protection/>
    </xf>
    <xf numFmtId="181" fontId="8" fillId="0" borderId="19" xfId="51" applyNumberFormat="1" applyFont="1" applyFill="1" applyBorder="1" applyAlignment="1">
      <alignment horizontal="center" vertical="center"/>
      <protection/>
    </xf>
    <xf numFmtId="0" fontId="12" fillId="0" borderId="0" xfId="51" applyFont="1" applyAlignment="1">
      <alignment horizontal="left" vertical="center"/>
      <protection/>
    </xf>
    <xf numFmtId="181" fontId="8" fillId="0" borderId="15" xfId="51" applyNumberFormat="1" applyFont="1" applyFill="1" applyBorder="1" applyAlignment="1">
      <alignment horizontal="center" vertical="center"/>
      <protection/>
    </xf>
    <xf numFmtId="0" fontId="12" fillId="34" borderId="13" xfId="51" applyFont="1" applyFill="1" applyBorder="1" applyAlignment="1">
      <alignment horizontal="center" vertical="center" wrapText="1"/>
      <protection/>
    </xf>
    <xf numFmtId="181" fontId="8" fillId="35" borderId="13" xfId="51" applyNumberFormat="1" applyFont="1" applyFill="1" applyBorder="1" applyAlignment="1">
      <alignment horizontal="center" vertical="center"/>
      <protection/>
    </xf>
    <xf numFmtId="0" fontId="6" fillId="47" borderId="19" xfId="51" applyFont="1" applyFill="1" applyBorder="1" applyAlignment="1">
      <alignment horizontal="center" vertical="center" wrapText="1"/>
      <protection/>
    </xf>
    <xf numFmtId="0" fontId="6" fillId="47" borderId="79" xfId="51" applyFont="1" applyFill="1" applyBorder="1" applyAlignment="1">
      <alignment horizontal="center" vertical="center" wrapText="1"/>
      <protection/>
    </xf>
    <xf numFmtId="0" fontId="6" fillId="0" borderId="15" xfId="51" applyFont="1" applyFill="1" applyBorder="1" applyAlignment="1">
      <alignment horizontal="center" vertical="center" wrapText="1"/>
      <protection/>
    </xf>
    <xf numFmtId="0" fontId="6" fillId="0" borderId="60" xfId="51" applyFont="1" applyFill="1" applyBorder="1" applyAlignment="1">
      <alignment horizontal="center" vertical="center" wrapText="1"/>
      <protection/>
    </xf>
    <xf numFmtId="0" fontId="8" fillId="0" borderId="93" xfId="51" applyFont="1" applyFill="1" applyBorder="1" applyAlignment="1">
      <alignment horizontal="center" vertical="center"/>
      <protection/>
    </xf>
    <xf numFmtId="181" fontId="8" fillId="0" borderId="42" xfId="51" applyNumberFormat="1" applyFont="1" applyFill="1" applyBorder="1" applyAlignment="1">
      <alignment horizontal="center" vertical="center"/>
      <protection/>
    </xf>
    <xf numFmtId="0" fontId="8" fillId="0" borderId="43" xfId="51" applyFont="1" applyFill="1" applyBorder="1" applyAlignment="1">
      <alignment horizontal="center" vertical="center"/>
      <protection/>
    </xf>
    <xf numFmtId="0" fontId="8" fillId="0" borderId="85" xfId="51" applyFont="1" applyFill="1" applyBorder="1" applyAlignment="1">
      <alignment horizontal="center" vertical="center"/>
      <protection/>
    </xf>
    <xf numFmtId="0" fontId="8" fillId="0" borderId="99" xfId="51" applyFont="1" applyFill="1" applyBorder="1" applyAlignment="1">
      <alignment horizontal="center" vertical="center"/>
      <protection/>
    </xf>
    <xf numFmtId="181" fontId="8" fillId="0" borderId="88" xfId="51" applyNumberFormat="1" applyFont="1" applyFill="1" applyBorder="1" applyAlignment="1">
      <alignment horizontal="center" vertical="center"/>
      <protection/>
    </xf>
    <xf numFmtId="0" fontId="8" fillId="0" borderId="100" xfId="51" applyFont="1" applyFill="1" applyBorder="1" applyAlignment="1">
      <alignment horizontal="center" vertical="center"/>
      <protection/>
    </xf>
    <xf numFmtId="0" fontId="0" fillId="0" borderId="43" xfId="51" applyFont="1" applyBorder="1" applyAlignment="1">
      <alignment horizontal="center" vertical="center"/>
      <protection/>
    </xf>
    <xf numFmtId="0" fontId="0" fillId="0" borderId="85" xfId="51" applyFont="1" applyBorder="1" applyAlignment="1">
      <alignment horizontal="center" vertical="center"/>
      <protection/>
    </xf>
    <xf numFmtId="181" fontId="8" fillId="35" borderId="87" xfId="0" applyNumberFormat="1" applyFont="1" applyFill="1" applyBorder="1" applyAlignment="1">
      <alignment horizontal="center" vertical="center"/>
    </xf>
    <xf numFmtId="181" fontId="8" fillId="0" borderId="79" xfId="51" applyNumberFormat="1" applyFont="1" applyFill="1" applyBorder="1" applyAlignment="1">
      <alignment horizontal="center" vertical="center"/>
      <protection/>
    </xf>
    <xf numFmtId="181" fontId="8" fillId="0" borderId="81" xfId="51" applyNumberFormat="1" applyFont="1" applyFill="1" applyBorder="1" applyAlignment="1">
      <alignment horizontal="center" vertical="center"/>
      <protection/>
    </xf>
    <xf numFmtId="181" fontId="8" fillId="0" borderId="25" xfId="51" applyNumberFormat="1" applyFont="1" applyFill="1" applyBorder="1" applyAlignment="1">
      <alignment horizontal="center" vertical="center"/>
      <protection/>
    </xf>
    <xf numFmtId="0" fontId="8" fillId="0" borderId="19" xfId="51" applyFont="1" applyBorder="1" applyAlignment="1">
      <alignment horizontal="center" vertical="center"/>
      <protection/>
    </xf>
    <xf numFmtId="181" fontId="8" fillId="0" borderId="59" xfId="51" applyNumberFormat="1" applyFont="1" applyFill="1" applyBorder="1" applyAlignment="1">
      <alignment horizontal="center" vertical="center"/>
      <protection/>
    </xf>
    <xf numFmtId="181" fontId="8" fillId="0" borderId="87" xfId="51" applyNumberFormat="1" applyFont="1" applyFill="1" applyBorder="1" applyAlignment="1">
      <alignment horizontal="center" vertical="center"/>
      <protection/>
    </xf>
    <xf numFmtId="181" fontId="8" fillId="0" borderId="60" xfId="51" applyNumberFormat="1" applyFont="1" applyFill="1" applyBorder="1" applyAlignment="1">
      <alignment horizontal="center" vertical="center"/>
      <protection/>
    </xf>
    <xf numFmtId="0" fontId="8" fillId="0" borderId="0" xfId="49" applyFont="1">
      <alignment/>
      <protection/>
    </xf>
    <xf numFmtId="0" fontId="21" fillId="0" borderId="0" xfId="49" applyFont="1" applyBorder="1" applyAlignment="1">
      <alignment horizontal="left" vertical="center"/>
      <protection/>
    </xf>
    <xf numFmtId="0" fontId="20" fillId="0" borderId="0" xfId="49" applyFont="1" applyBorder="1" applyAlignment="1">
      <alignment horizontal="left" vertical="center"/>
      <protection/>
    </xf>
    <xf numFmtId="0" fontId="11" fillId="0" borderId="0" xfId="49" applyFont="1" applyBorder="1" applyAlignment="1">
      <alignment horizontal="left" vertical="center"/>
      <protection/>
    </xf>
    <xf numFmtId="0" fontId="11" fillId="0" borderId="0" xfId="49" applyFont="1" applyBorder="1" applyAlignment="1">
      <alignment vertical="center"/>
      <protection/>
    </xf>
    <xf numFmtId="0" fontId="4" fillId="48" borderId="21" xfId="49" applyFont="1" applyFill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0" fontId="8" fillId="0" borderId="0" xfId="49" applyFont="1" applyBorder="1">
      <alignment/>
      <protection/>
    </xf>
    <xf numFmtId="0" fontId="8" fillId="0" borderId="0" xfId="49" applyFont="1" applyAlignment="1">
      <alignment/>
      <protection/>
    </xf>
    <xf numFmtId="4" fontId="8" fillId="0" borderId="0" xfId="49" applyNumberFormat="1" applyFont="1" applyBorder="1">
      <alignment/>
      <protection/>
    </xf>
    <xf numFmtId="180" fontId="32" fillId="0" borderId="0" xfId="49" applyNumberFormat="1" applyFont="1" applyFill="1" applyBorder="1" applyAlignment="1">
      <alignment horizontal="center" vertical="center" wrapText="1"/>
      <protection/>
    </xf>
    <xf numFmtId="180" fontId="32" fillId="0" borderId="21" xfId="49" applyNumberFormat="1" applyFont="1" applyFill="1" applyBorder="1" applyAlignment="1">
      <alignment horizontal="center" vertical="center" wrapText="1"/>
      <protection/>
    </xf>
    <xf numFmtId="0" fontId="8" fillId="0" borderId="0" xfId="49" applyFont="1" applyFill="1" applyBorder="1" applyAlignment="1">
      <alignment horizontal="center"/>
      <protection/>
    </xf>
    <xf numFmtId="0" fontId="58" fillId="0" borderId="0" xfId="52" applyFill="1" applyBorder="1">
      <alignment/>
      <protection/>
    </xf>
    <xf numFmtId="0" fontId="8" fillId="0" borderId="0" xfId="49" applyFont="1" applyFill="1">
      <alignment/>
      <protection/>
    </xf>
    <xf numFmtId="0" fontId="8" fillId="0" borderId="0" xfId="49" applyFont="1" applyFill="1" applyBorder="1" applyAlignment="1">
      <alignment horizontal="center" vertical="center"/>
      <protection/>
    </xf>
    <xf numFmtId="0" fontId="4" fillId="48" borderId="33" xfId="49" applyFont="1" applyFill="1" applyBorder="1" applyAlignment="1">
      <alignment horizontal="center" vertical="center"/>
      <protection/>
    </xf>
    <xf numFmtId="0" fontId="4" fillId="48" borderId="54" xfId="49" applyFont="1" applyFill="1" applyBorder="1" applyAlignment="1">
      <alignment horizontal="center" vertical="center"/>
      <protection/>
    </xf>
    <xf numFmtId="0" fontId="4" fillId="48" borderId="44" xfId="49" applyFont="1" applyFill="1" applyBorder="1" applyAlignment="1">
      <alignment horizontal="center" vertical="center"/>
      <protection/>
    </xf>
    <xf numFmtId="0" fontId="4" fillId="48" borderId="101" xfId="49" applyFont="1" applyFill="1" applyBorder="1" applyAlignment="1">
      <alignment horizontal="center" vertical="center"/>
      <protection/>
    </xf>
    <xf numFmtId="0" fontId="4" fillId="48" borderId="82" xfId="49" applyFont="1" applyFill="1" applyBorder="1" applyAlignment="1">
      <alignment horizontal="center" vertical="center"/>
      <protection/>
    </xf>
    <xf numFmtId="0" fontId="4" fillId="48" borderId="45" xfId="49" applyFont="1" applyFill="1" applyBorder="1" applyAlignment="1">
      <alignment horizontal="center" vertical="center"/>
      <protection/>
    </xf>
    <xf numFmtId="0" fontId="4" fillId="48" borderId="55" xfId="49" applyFont="1" applyFill="1" applyBorder="1" applyAlignment="1">
      <alignment horizontal="center" vertical="center"/>
      <protection/>
    </xf>
    <xf numFmtId="0" fontId="12" fillId="48" borderId="55" xfId="49" applyFont="1" applyFill="1" applyBorder="1" applyAlignment="1">
      <alignment horizontal="center" vertical="center"/>
      <protection/>
    </xf>
    <xf numFmtId="0" fontId="12" fillId="48" borderId="56" xfId="49" applyFont="1" applyFill="1" applyBorder="1" applyAlignment="1">
      <alignment horizontal="center" vertical="center"/>
      <protection/>
    </xf>
    <xf numFmtId="0" fontId="4" fillId="48" borderId="16" xfId="49" applyFont="1" applyFill="1" applyBorder="1" applyAlignment="1">
      <alignment horizontal="center" vertical="center"/>
      <protection/>
    </xf>
    <xf numFmtId="0" fontId="4" fillId="48" borderId="28" xfId="49" applyFont="1" applyFill="1" applyBorder="1" applyAlignment="1">
      <alignment horizontal="center" vertical="center"/>
      <protection/>
    </xf>
    <xf numFmtId="0" fontId="4" fillId="48" borderId="26" xfId="49" applyFont="1" applyFill="1" applyBorder="1" applyAlignment="1">
      <alignment horizontal="center" vertical="center"/>
      <protection/>
    </xf>
    <xf numFmtId="0" fontId="4" fillId="48" borderId="102" xfId="49" applyFont="1" applyFill="1" applyBorder="1" applyAlignment="1">
      <alignment horizontal="center" vertical="center"/>
      <protection/>
    </xf>
    <xf numFmtId="0" fontId="4" fillId="48" borderId="27" xfId="49" applyFont="1" applyFill="1" applyBorder="1" applyAlignment="1">
      <alignment horizontal="center" vertical="center"/>
      <protection/>
    </xf>
    <xf numFmtId="0" fontId="4" fillId="48" borderId="94" xfId="49" applyFont="1" applyFill="1" applyBorder="1" applyAlignment="1">
      <alignment horizontal="center" vertical="center"/>
      <protection/>
    </xf>
    <xf numFmtId="0" fontId="12" fillId="48" borderId="28" xfId="49" applyFont="1" applyFill="1" applyBorder="1" applyAlignment="1">
      <alignment horizontal="center" vertical="center"/>
      <protection/>
    </xf>
    <xf numFmtId="0" fontId="8" fillId="0" borderId="21" xfId="49" applyFont="1" applyBorder="1" applyAlignment="1">
      <alignment horizontal="center" vertical="center"/>
      <protection/>
    </xf>
    <xf numFmtId="0" fontId="37" fillId="0" borderId="21" xfId="49" applyFont="1" applyBorder="1" applyAlignment="1">
      <alignment horizontal="center" vertical="center"/>
      <protection/>
    </xf>
    <xf numFmtId="0" fontId="8" fillId="0" borderId="21" xfId="49" applyFont="1" applyFill="1" applyBorder="1" applyAlignment="1">
      <alignment horizontal="center" vertical="center"/>
      <protection/>
    </xf>
    <xf numFmtId="0" fontId="37" fillId="0" borderId="21" xfId="49" applyFont="1" applyBorder="1" applyAlignment="1">
      <alignment horizontal="center" vertical="center"/>
      <protection/>
    </xf>
    <xf numFmtId="184" fontId="32" fillId="0" borderId="21" xfId="49" applyNumberFormat="1" applyFont="1" applyFill="1" applyBorder="1" applyAlignment="1">
      <alignment horizontal="center" vertical="center" wrapText="1"/>
      <protection/>
    </xf>
    <xf numFmtId="0" fontId="37" fillId="0" borderId="21" xfId="49" applyFont="1" applyFill="1" applyBorder="1" applyAlignment="1">
      <alignment horizontal="center" vertical="center"/>
      <protection/>
    </xf>
    <xf numFmtId="0" fontId="11" fillId="0" borderId="21" xfId="49" applyFont="1" applyFill="1" applyBorder="1" applyAlignment="1">
      <alignment horizontal="center" vertical="center"/>
      <protection/>
    </xf>
    <xf numFmtId="0" fontId="8" fillId="0" borderId="12" xfId="49" applyFont="1" applyBorder="1" applyAlignment="1">
      <alignment horizontal="center" vertical="center"/>
      <protection/>
    </xf>
    <xf numFmtId="180" fontId="32" fillId="0" borderId="96" xfId="49" applyNumberFormat="1" applyFont="1" applyBorder="1" applyAlignment="1">
      <alignment horizontal="center" vertical="center"/>
      <protection/>
    </xf>
    <xf numFmtId="180" fontId="32" fillId="0" borderId="98" xfId="49" applyNumberFormat="1" applyFont="1" applyBorder="1" applyAlignment="1">
      <alignment horizontal="center" vertical="center"/>
      <protection/>
    </xf>
    <xf numFmtId="180" fontId="32" fillId="0" borderId="77" xfId="49" applyNumberFormat="1" applyFont="1" applyBorder="1" applyAlignment="1">
      <alignment horizontal="center" vertical="center"/>
      <protection/>
    </xf>
    <xf numFmtId="180" fontId="32" fillId="0" borderId="103" xfId="49" applyNumberFormat="1" applyFont="1" applyBorder="1" applyAlignment="1">
      <alignment horizontal="center" vertical="center"/>
      <protection/>
    </xf>
    <xf numFmtId="180" fontId="32" fillId="0" borderId="104" xfId="49" applyNumberFormat="1" applyFont="1" applyBorder="1" applyAlignment="1">
      <alignment horizontal="center" vertical="center"/>
      <protection/>
    </xf>
    <xf numFmtId="180" fontId="32" fillId="0" borderId="78" xfId="49" applyNumberFormat="1" applyFont="1" applyBorder="1" applyAlignment="1">
      <alignment horizontal="center" vertical="center"/>
      <protection/>
    </xf>
    <xf numFmtId="180" fontId="32" fillId="0" borderId="33" xfId="49" applyNumberFormat="1" applyFont="1" applyBorder="1" applyAlignment="1">
      <alignment horizontal="center" vertical="center"/>
      <protection/>
    </xf>
    <xf numFmtId="180" fontId="32" fillId="0" borderId="54" xfId="49" applyNumberFormat="1" applyFont="1" applyBorder="1" applyAlignment="1">
      <alignment horizontal="center" vertical="center"/>
      <protection/>
    </xf>
    <xf numFmtId="180" fontId="32" fillId="0" borderId="44" xfId="49" applyNumberFormat="1" applyFont="1" applyBorder="1" applyAlignment="1">
      <alignment horizontal="center" vertical="center"/>
      <protection/>
    </xf>
    <xf numFmtId="180" fontId="32" fillId="0" borderId="35" xfId="49" applyNumberFormat="1" applyFont="1" applyBorder="1" applyAlignment="1">
      <alignment horizontal="center" vertical="center"/>
      <protection/>
    </xf>
    <xf numFmtId="180" fontId="32" fillId="0" borderId="101" xfId="49" applyNumberFormat="1" applyFont="1" applyBorder="1" applyAlignment="1">
      <alignment horizontal="center" vertical="center"/>
      <protection/>
    </xf>
    <xf numFmtId="180" fontId="32" fillId="0" borderId="21" xfId="49" applyNumberFormat="1" applyFont="1" applyBorder="1" applyAlignment="1">
      <alignment horizontal="center" vertical="center"/>
      <protection/>
    </xf>
    <xf numFmtId="0" fontId="8" fillId="0" borderId="29" xfId="49" applyFont="1" applyFill="1" applyBorder="1" applyAlignment="1">
      <alignment horizontal="center" vertical="center"/>
      <protection/>
    </xf>
    <xf numFmtId="0" fontId="8" fillId="0" borderId="29" xfId="49" applyFont="1" applyBorder="1" applyAlignment="1">
      <alignment horizontal="center" vertical="center"/>
      <protection/>
    </xf>
    <xf numFmtId="0" fontId="37" fillId="0" borderId="29" xfId="49" applyFont="1" applyFill="1" applyBorder="1" applyAlignment="1">
      <alignment horizontal="center" vertical="center"/>
      <protection/>
    </xf>
    <xf numFmtId="0" fontId="37" fillId="0" borderId="29" xfId="49" applyFont="1" applyBorder="1" applyAlignment="1">
      <alignment horizontal="center" vertical="center"/>
      <protection/>
    </xf>
    <xf numFmtId="0" fontId="37" fillId="0" borderId="15" xfId="49" applyFont="1" applyFill="1" applyBorder="1" applyAlignment="1">
      <alignment horizontal="center" vertical="center"/>
      <protection/>
    </xf>
    <xf numFmtId="180" fontId="32" fillId="0" borderId="20" xfId="49" applyNumberFormat="1" applyFont="1" applyBorder="1" applyAlignment="1">
      <alignment horizontal="center" vertical="center"/>
      <protection/>
    </xf>
    <xf numFmtId="180" fontId="32" fillId="0" borderId="56" xfId="49" applyNumberFormat="1" applyFont="1" applyBorder="1" applyAlignment="1">
      <alignment horizontal="center" vertical="center"/>
      <protection/>
    </xf>
    <xf numFmtId="180" fontId="32" fillId="0" borderId="45" xfId="49" applyNumberFormat="1" applyFont="1" applyBorder="1" applyAlignment="1">
      <alignment horizontal="center" vertical="center"/>
      <protection/>
    </xf>
    <xf numFmtId="180" fontId="32" fillId="0" borderId="80" xfId="49" applyNumberFormat="1" applyFont="1" applyBorder="1" applyAlignment="1">
      <alignment horizontal="center" vertical="center"/>
      <protection/>
    </xf>
    <xf numFmtId="180" fontId="32" fillId="0" borderId="105" xfId="49" applyNumberFormat="1" applyFont="1" applyBorder="1" applyAlignment="1">
      <alignment horizontal="center" vertical="center"/>
      <protection/>
    </xf>
    <xf numFmtId="180" fontId="32" fillId="0" borderId="55" xfId="49" applyNumberFormat="1" applyFont="1" applyBorder="1" applyAlignment="1">
      <alignment horizontal="center" vertical="center"/>
      <protection/>
    </xf>
    <xf numFmtId="0" fontId="8" fillId="0" borderId="15" xfId="0" applyFont="1" applyFill="1" applyBorder="1" applyAlignment="1">
      <alignment horizontal="center" vertical="center"/>
    </xf>
    <xf numFmtId="43" fontId="8" fillId="0" borderId="98" xfId="45" applyFont="1" applyFill="1" applyBorder="1" applyAlignment="1">
      <alignment horizontal="center" vertical="center" wrapText="1"/>
    </xf>
    <xf numFmtId="199" fontId="8" fillId="0" borderId="56" xfId="45" applyNumberFormat="1" applyFont="1" applyFill="1" applyBorder="1" applyAlignment="1">
      <alignment horizontal="center" vertical="center" wrapText="1"/>
    </xf>
    <xf numFmtId="2" fontId="8" fillId="0" borderId="106" xfId="0" applyNumberFormat="1" applyFont="1" applyFill="1" applyBorder="1" applyAlignment="1">
      <alignment horizontal="center" vertical="center"/>
    </xf>
    <xf numFmtId="181" fontId="8" fillId="0" borderId="107" xfId="0" applyNumberFormat="1" applyFont="1" applyBorder="1" applyAlignment="1">
      <alignment horizontal="center" vertical="center"/>
    </xf>
    <xf numFmtId="1" fontId="8" fillId="0" borderId="74" xfId="0" applyNumberFormat="1" applyFont="1" applyBorder="1" applyAlignment="1">
      <alignment horizontal="center" vertical="center"/>
    </xf>
    <xf numFmtId="2" fontId="8" fillId="0" borderId="50" xfId="0" applyNumberFormat="1" applyFont="1" applyFill="1" applyBorder="1" applyAlignment="1">
      <alignment horizontal="center" vertical="center"/>
    </xf>
    <xf numFmtId="181" fontId="8" fillId="0" borderId="50" xfId="0" applyNumberFormat="1" applyFont="1" applyFill="1" applyBorder="1" applyAlignment="1">
      <alignment horizontal="center" vertical="center" wrapText="1"/>
    </xf>
    <xf numFmtId="181" fontId="8" fillId="0" borderId="97" xfId="0" applyNumberFormat="1" applyFont="1" applyBorder="1" applyAlignment="1">
      <alignment horizontal="center" vertical="center"/>
    </xf>
    <xf numFmtId="1" fontId="8" fillId="0" borderId="76" xfId="0" applyNumberFormat="1" applyFont="1" applyBorder="1" applyAlignment="1">
      <alignment horizontal="center" vertical="center"/>
    </xf>
    <xf numFmtId="2" fontId="8" fillId="0" borderId="76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181" fontId="8" fillId="0" borderId="76" xfId="0" applyNumberFormat="1" applyFont="1" applyFill="1" applyBorder="1" applyAlignment="1">
      <alignment horizontal="center" vertical="center" wrapText="1"/>
    </xf>
    <xf numFmtId="181" fontId="8" fillId="0" borderId="108" xfId="0" applyNumberFormat="1" applyFont="1" applyBorder="1" applyAlignment="1">
      <alignment horizontal="center" vertical="center"/>
    </xf>
    <xf numFmtId="2" fontId="8" fillId="0" borderId="109" xfId="0" applyNumberFormat="1" applyFont="1" applyBorder="1" applyAlignment="1">
      <alignment horizontal="center" vertical="center"/>
    </xf>
    <xf numFmtId="2" fontId="8" fillId="0" borderId="106" xfId="0" applyNumberFormat="1" applyFont="1" applyBorder="1" applyAlignment="1">
      <alignment horizontal="center" vertical="center"/>
    </xf>
    <xf numFmtId="2" fontId="0" fillId="0" borderId="106" xfId="0" applyNumberFormat="1" applyFill="1" applyBorder="1" applyAlignment="1">
      <alignment horizontal="center"/>
    </xf>
    <xf numFmtId="181" fontId="8" fillId="0" borderId="106" xfId="0" applyNumberFormat="1" applyFont="1" applyBorder="1" applyAlignment="1">
      <alignment horizontal="center" vertical="center"/>
    </xf>
    <xf numFmtId="181" fontId="8" fillId="0" borderId="74" xfId="0" applyNumberFormat="1" applyFont="1" applyFill="1" applyBorder="1" applyAlignment="1">
      <alignment horizontal="center" vertical="center" wrapText="1"/>
    </xf>
    <xf numFmtId="2" fontId="8" fillId="0" borderId="110" xfId="0" applyNumberFormat="1" applyFont="1" applyBorder="1" applyAlignment="1">
      <alignment horizontal="center" vertical="center"/>
    </xf>
    <xf numFmtId="2" fontId="8" fillId="0" borderId="76" xfId="0" applyNumberFormat="1" applyFont="1" applyBorder="1" applyAlignment="1">
      <alignment horizontal="center" vertical="center"/>
    </xf>
    <xf numFmtId="181" fontId="8" fillId="0" borderId="76" xfId="0" applyNumberFormat="1" applyFont="1" applyBorder="1" applyAlignment="1">
      <alignment horizontal="center" vertical="center"/>
    </xf>
    <xf numFmtId="197" fontId="8" fillId="0" borderId="93" xfId="0" applyNumberFormat="1" applyFont="1" applyFill="1" applyBorder="1" applyAlignment="1">
      <alignment horizontal="center" vertical="center"/>
    </xf>
    <xf numFmtId="181" fontId="8" fillId="0" borderId="93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8" fillId="0" borderId="43" xfId="0" applyNumberFormat="1" applyFont="1" applyFill="1" applyBorder="1" applyAlignment="1">
      <alignment horizontal="center" vertical="center"/>
    </xf>
    <xf numFmtId="2" fontId="8" fillId="0" borderId="85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1" fontId="12" fillId="0" borderId="12" xfId="57" applyNumberFormat="1" applyFont="1" applyFill="1" applyBorder="1" applyAlignment="1">
      <alignment horizontal="center" vertical="center"/>
      <protection/>
    </xf>
    <xf numFmtId="1" fontId="12" fillId="0" borderId="29" xfId="57" applyNumberFormat="1" applyFont="1" applyFill="1" applyBorder="1" applyAlignment="1">
      <alignment horizontal="center" vertical="center"/>
      <protection/>
    </xf>
    <xf numFmtId="1" fontId="12" fillId="0" borderId="15" xfId="57" applyNumberFormat="1" applyFont="1" applyFill="1" applyBorder="1" applyAlignment="1">
      <alignment horizontal="center" vertical="center"/>
      <protection/>
    </xf>
    <xf numFmtId="4" fontId="8" fillId="0" borderId="78" xfId="0" applyNumberFormat="1" applyFont="1" applyFill="1" applyBorder="1" applyAlignment="1">
      <alignment horizontal="center" vertical="center" wrapText="1"/>
    </xf>
    <xf numFmtId="4" fontId="8" fillId="0" borderId="104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4" fontId="8" fillId="0" borderId="101" xfId="0" applyNumberFormat="1" applyFont="1" applyFill="1" applyBorder="1" applyAlignment="1">
      <alignment horizontal="center" vertical="center" wrapText="1"/>
    </xf>
    <xf numFmtId="4" fontId="8" fillId="0" borderId="55" xfId="0" applyNumberFormat="1" applyFont="1" applyFill="1" applyBorder="1" applyAlignment="1">
      <alignment horizontal="center" vertical="center" wrapText="1"/>
    </xf>
    <xf numFmtId="4" fontId="8" fillId="0" borderId="105" xfId="0" applyNumberFormat="1" applyFont="1" applyFill="1" applyBorder="1" applyAlignment="1">
      <alignment horizontal="center" vertical="center" wrapText="1"/>
    </xf>
    <xf numFmtId="4" fontId="12" fillId="35" borderId="19" xfId="0" applyNumberFormat="1" applyFont="1" applyFill="1" applyBorder="1" applyAlignment="1">
      <alignment horizontal="center" vertical="center" wrapText="1"/>
    </xf>
    <xf numFmtId="4" fontId="12" fillId="35" borderId="29" xfId="0" applyNumberFormat="1" applyFont="1" applyFill="1" applyBorder="1" applyAlignment="1">
      <alignment horizontal="center" vertical="center" wrapText="1"/>
    </xf>
    <xf numFmtId="4" fontId="12" fillId="35" borderId="15" xfId="0" applyNumberFormat="1" applyFont="1" applyFill="1" applyBorder="1" applyAlignment="1">
      <alignment horizontal="center" vertical="center" wrapText="1"/>
    </xf>
    <xf numFmtId="177" fontId="8" fillId="0" borderId="12" xfId="51" applyNumberFormat="1" applyFont="1" applyFill="1" applyBorder="1" applyAlignment="1">
      <alignment horizontal="center" vertical="center"/>
      <protection/>
    </xf>
    <xf numFmtId="177" fontId="8" fillId="0" borderId="29" xfId="51" applyNumberFormat="1" applyFont="1" applyFill="1" applyBorder="1" applyAlignment="1">
      <alignment horizontal="center" vertical="center"/>
      <protection/>
    </xf>
    <xf numFmtId="177" fontId="8" fillId="0" borderId="15" xfId="51" applyNumberFormat="1" applyFont="1" applyFill="1" applyBorder="1" applyAlignment="1">
      <alignment horizontal="center" vertical="center"/>
      <protection/>
    </xf>
    <xf numFmtId="176" fontId="8" fillId="0" borderId="12" xfId="51" applyNumberFormat="1" applyFont="1" applyFill="1" applyBorder="1" applyAlignment="1">
      <alignment horizontal="center" vertical="center"/>
      <protection/>
    </xf>
    <xf numFmtId="176" fontId="8" fillId="0" borderId="29" xfId="51" applyNumberFormat="1" applyFont="1" applyFill="1" applyBorder="1" applyAlignment="1">
      <alignment horizontal="center" vertical="center"/>
      <protection/>
    </xf>
    <xf numFmtId="176" fontId="8" fillId="0" borderId="15" xfId="51" applyNumberFormat="1" applyFont="1" applyFill="1" applyBorder="1" applyAlignment="1">
      <alignment horizontal="center" vertical="center"/>
      <protection/>
    </xf>
    <xf numFmtId="10" fontId="0" fillId="0" borderId="0" xfId="61" applyNumberFormat="1" applyFont="1" applyAlignment="1">
      <alignment/>
    </xf>
    <xf numFmtId="0" fontId="27" fillId="0" borderId="62" xfId="0" applyFont="1" applyFill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111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/>
    </xf>
    <xf numFmtId="0" fontId="29" fillId="0" borderId="62" xfId="0" applyFont="1" applyBorder="1" applyAlignment="1">
      <alignment horizontal="center" wrapText="1"/>
    </xf>
    <xf numFmtId="0" fontId="27" fillId="0" borderId="112" xfId="0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horizontal="center" vertical="center" wrapText="1"/>
    </xf>
    <xf numFmtId="3" fontId="29" fillId="0" borderId="114" xfId="53" applyNumberFormat="1" applyFont="1" applyFill="1" applyBorder="1" applyAlignment="1">
      <alignment horizontal="center" vertical="center"/>
      <protection/>
    </xf>
    <xf numFmtId="3" fontId="29" fillId="0" borderId="113" xfId="53" applyNumberFormat="1" applyFont="1" applyFill="1" applyBorder="1" applyAlignment="1">
      <alignment horizontal="center" vertical="center"/>
      <protection/>
    </xf>
    <xf numFmtId="0" fontId="27" fillId="0" borderId="115" xfId="0" applyFont="1" applyFill="1" applyBorder="1" applyAlignment="1">
      <alignment horizontal="center" vertical="center"/>
    </xf>
    <xf numFmtId="10" fontId="27" fillId="0" borderId="65" xfId="61" applyNumberFormat="1" applyFont="1" applyFill="1" applyBorder="1" applyAlignment="1">
      <alignment horizontal="center" vertical="center"/>
    </xf>
    <xf numFmtId="10" fontId="27" fillId="0" borderId="62" xfId="61" applyNumberFormat="1" applyFont="1" applyFill="1" applyBorder="1" applyAlignment="1">
      <alignment horizontal="center" vertical="center"/>
    </xf>
    <xf numFmtId="10" fontId="27" fillId="0" borderId="69" xfId="61" applyNumberFormat="1" applyFont="1" applyFill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29" fillId="0" borderId="113" xfId="0" applyFont="1" applyFill="1" applyBorder="1" applyAlignment="1">
      <alignment horizontal="center" vertical="center" wrapText="1"/>
    </xf>
    <xf numFmtId="0" fontId="27" fillId="0" borderId="116" xfId="0" applyFont="1" applyFill="1" applyBorder="1" applyAlignment="1">
      <alignment horizontal="center" vertical="center"/>
    </xf>
    <xf numFmtId="0" fontId="27" fillId="0" borderId="117" xfId="0" applyFont="1" applyFill="1" applyBorder="1" applyAlignment="1">
      <alignment horizontal="center" vertical="center"/>
    </xf>
    <xf numFmtId="0" fontId="29" fillId="0" borderId="118" xfId="53" applyFont="1" applyFill="1" applyBorder="1" applyAlignment="1">
      <alignment horizontal="center" vertical="center" wrapText="1"/>
      <protection/>
    </xf>
    <xf numFmtId="0" fontId="0" fillId="0" borderId="119" xfId="0" applyBorder="1" applyAlignment="1">
      <alignment horizontal="center" vertical="center"/>
    </xf>
    <xf numFmtId="0" fontId="29" fillId="0" borderId="0" xfId="0" applyFont="1" applyAlignment="1">
      <alignment/>
    </xf>
    <xf numFmtId="4" fontId="28" fillId="0" borderId="21" xfId="53" applyNumberFormat="1" applyFont="1" applyFill="1" applyBorder="1" applyAlignment="1">
      <alignment horizontal="center" vertical="center" wrapText="1"/>
      <protection/>
    </xf>
    <xf numFmtId="207" fontId="28" fillId="0" borderId="21" xfId="53" applyNumberFormat="1" applyFont="1" applyFill="1" applyBorder="1" applyAlignment="1">
      <alignment horizontal="center" vertical="center" wrapText="1"/>
      <protection/>
    </xf>
    <xf numFmtId="4" fontId="28" fillId="49" borderId="21" xfId="53" applyNumberFormat="1" applyFont="1" applyFill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/>
      <protection/>
    </xf>
    <xf numFmtId="0" fontId="13" fillId="0" borderId="0" xfId="57" applyFont="1" applyBorder="1">
      <alignment/>
      <protection/>
    </xf>
    <xf numFmtId="0" fontId="12" fillId="0" borderId="0" xfId="57" applyFont="1" applyFill="1" applyBorder="1" applyAlignment="1">
      <alignment vertical="center"/>
      <protection/>
    </xf>
    <xf numFmtId="0" fontId="8" fillId="0" borderId="0" xfId="57" applyFont="1" applyFill="1" applyBorder="1">
      <alignment/>
      <protection/>
    </xf>
    <xf numFmtId="0" fontId="14" fillId="0" borderId="0" xfId="57" applyFont="1" applyFill="1" applyBorder="1">
      <alignment/>
      <protection/>
    </xf>
    <xf numFmtId="0" fontId="8" fillId="0" borderId="25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vertical="center"/>
      <protection/>
    </xf>
    <xf numFmtId="0" fontId="8" fillId="0" borderId="25" xfId="57" applyFont="1" applyBorder="1" quotePrefix="1">
      <alignment/>
      <protection/>
    </xf>
    <xf numFmtId="0" fontId="8" fillId="0" borderId="25" xfId="57" applyFont="1" applyBorder="1">
      <alignment/>
      <protection/>
    </xf>
    <xf numFmtId="0" fontId="2" fillId="0" borderId="25" xfId="36" applyBorder="1" applyAlignment="1" applyProtection="1">
      <alignment horizontal="center" vertical="center"/>
      <protection/>
    </xf>
    <xf numFmtId="0" fontId="14" fillId="0" borderId="0" xfId="57" applyFont="1" applyBorder="1">
      <alignment/>
      <protection/>
    </xf>
    <xf numFmtId="16" fontId="12" fillId="33" borderId="30" xfId="0" applyNumberFormat="1" applyFont="1" applyFill="1" applyBorder="1" applyAlignment="1">
      <alignment horizontal="center" vertical="center" wrapText="1"/>
    </xf>
    <xf numFmtId="16" fontId="12" fillId="33" borderId="12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57" applyFont="1" applyBorder="1" applyAlignment="1">
      <alignment horizontal="left" vertical="center"/>
      <protection/>
    </xf>
    <xf numFmtId="49" fontId="8" fillId="0" borderId="25" xfId="57" applyNumberFormat="1" applyFont="1" applyFill="1" applyBorder="1" applyAlignment="1">
      <alignment horizontal="center" vertical="center" wrapText="1"/>
      <protection/>
    </xf>
    <xf numFmtId="49" fontId="8" fillId="0" borderId="0" xfId="57" applyNumberFormat="1" applyFont="1" applyBorder="1" applyAlignment="1">
      <alignment horizontal="right" vertical="center" wrapText="1"/>
      <protection/>
    </xf>
    <xf numFmtId="0" fontId="8" fillId="0" borderId="25" xfId="57" applyFont="1" applyBorder="1" applyAlignment="1">
      <alignment horizontal="center"/>
      <protection/>
    </xf>
    <xf numFmtId="0" fontId="8" fillId="0" borderId="25" xfId="57" applyFont="1" applyBorder="1" applyAlignment="1" quotePrefix="1">
      <alignment horizontal="center"/>
      <protection/>
    </xf>
    <xf numFmtId="49" fontId="8" fillId="0" borderId="25" xfId="57" applyNumberFormat="1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center" wrapText="1"/>
      <protection/>
    </xf>
    <xf numFmtId="0" fontId="9" fillId="0" borderId="0" xfId="57" applyFont="1" applyBorder="1" applyAlignment="1">
      <alignment horizontal="center" vertical="center" wrapText="1"/>
      <protection/>
    </xf>
    <xf numFmtId="0" fontId="10" fillId="0" borderId="0" xfId="57" applyFont="1" applyBorder="1" applyAlignment="1">
      <alignment horizont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0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 wrapText="1"/>
      <protection/>
    </xf>
    <xf numFmtId="0" fontId="11" fillId="50" borderId="121" xfId="57" applyFont="1" applyFill="1" applyBorder="1" applyAlignment="1">
      <alignment horizontal="center" vertical="center"/>
      <protection/>
    </xf>
    <xf numFmtId="0" fontId="11" fillId="50" borderId="47" xfId="57" applyFont="1" applyFill="1" applyBorder="1" applyAlignment="1">
      <alignment horizontal="center" vertical="center"/>
      <protection/>
    </xf>
    <xf numFmtId="0" fontId="11" fillId="50" borderId="24" xfId="57" applyFont="1" applyFill="1" applyBorder="1" applyAlignment="1">
      <alignment horizontal="center" vertical="center"/>
      <protection/>
    </xf>
    <xf numFmtId="0" fontId="11" fillId="50" borderId="122" xfId="57" applyFont="1" applyFill="1" applyBorder="1" applyAlignment="1">
      <alignment horizontal="center" vertical="center"/>
      <protection/>
    </xf>
    <xf numFmtId="193" fontId="8" fillId="0" borderId="0" xfId="57" applyNumberFormat="1" applyFont="1" applyBorder="1" applyAlignment="1">
      <alignment horizontal="left"/>
      <protection/>
    </xf>
    <xf numFmtId="0" fontId="16" fillId="0" borderId="0" xfId="0" applyFont="1" applyAlignment="1">
      <alignment horizontal="left" vertical="center" wrapText="1"/>
    </xf>
    <xf numFmtId="0" fontId="7" fillId="0" borderId="0" xfId="58" applyFont="1" applyAlignment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16" fontId="12" fillId="33" borderId="30" xfId="53" applyNumberFormat="1" applyFont="1" applyFill="1" applyBorder="1" applyAlignment="1">
      <alignment horizontal="center" vertical="center" wrapText="1"/>
      <protection/>
    </xf>
    <xf numFmtId="16" fontId="12" fillId="33" borderId="36" xfId="53" applyNumberFormat="1" applyFont="1" applyFill="1" applyBorder="1" applyAlignment="1">
      <alignment horizontal="center" vertical="center" wrapText="1"/>
      <protection/>
    </xf>
    <xf numFmtId="0" fontId="12" fillId="37" borderId="12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2" fillId="37" borderId="29" xfId="0" applyFont="1" applyFill="1" applyBorder="1" applyAlignment="1">
      <alignment horizontal="center" vertical="center" wrapText="1"/>
    </xf>
    <xf numFmtId="0" fontId="12" fillId="37" borderId="15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120" xfId="0" applyFont="1" applyFill="1" applyBorder="1" applyAlignment="1">
      <alignment horizontal="center" vertical="center" wrapText="1"/>
    </xf>
    <xf numFmtId="0" fontId="12" fillId="34" borderId="3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6" fontId="12" fillId="33" borderId="36" xfId="0" applyNumberFormat="1" applyFont="1" applyFill="1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 wrapText="1"/>
    </xf>
    <xf numFmtId="0" fontId="8" fillId="0" borderId="1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16" fontId="12" fillId="33" borderId="12" xfId="0" applyNumberFormat="1" applyFont="1" applyFill="1" applyBorder="1" applyAlignment="1">
      <alignment horizontal="center" vertical="center" wrapText="1"/>
    </xf>
    <xf numFmtId="16" fontId="12" fillId="33" borderId="88" xfId="0" applyNumberFormat="1" applyFont="1" applyFill="1" applyBorder="1" applyAlignment="1">
      <alignment horizontal="center" vertical="center" wrapText="1"/>
    </xf>
    <xf numFmtId="0" fontId="8" fillId="0" borderId="30" xfId="51" applyFont="1" applyBorder="1" applyAlignment="1">
      <alignment horizontal="center" vertical="center" wrapText="1"/>
      <protection/>
    </xf>
    <xf numFmtId="0" fontId="8" fillId="0" borderId="120" xfId="51" applyFont="1" applyBorder="1" applyAlignment="1">
      <alignment horizontal="center" vertical="center" wrapText="1"/>
      <protection/>
    </xf>
    <xf numFmtId="0" fontId="8" fillId="0" borderId="36" xfId="51" applyFont="1" applyBorder="1" applyAlignment="1">
      <alignment horizontal="center" vertical="center" wrapText="1"/>
      <protection/>
    </xf>
    <xf numFmtId="0" fontId="20" fillId="0" borderId="10" xfId="51" applyFont="1" applyBorder="1" applyAlignment="1">
      <alignment horizontal="left" vertical="center"/>
      <protection/>
    </xf>
    <xf numFmtId="0" fontId="21" fillId="0" borderId="0" xfId="51" applyFont="1" applyBorder="1" applyAlignment="1">
      <alignment horizontal="left" vertical="center"/>
      <protection/>
    </xf>
    <xf numFmtId="0" fontId="11" fillId="0" borderId="10" xfId="51" applyFont="1" applyBorder="1" applyAlignment="1">
      <alignment horizontal="left" vertical="center"/>
      <protection/>
    </xf>
    <xf numFmtId="0" fontId="8" fillId="0" borderId="0" xfId="51" applyFont="1" applyBorder="1" applyAlignment="1">
      <alignment horizontal="left" vertical="center"/>
      <protection/>
    </xf>
    <xf numFmtId="0" fontId="11" fillId="0" borderId="0" xfId="51" applyFont="1" applyBorder="1" applyAlignment="1">
      <alignment horizontal="left" vertical="center"/>
      <protection/>
    </xf>
    <xf numFmtId="0" fontId="11" fillId="0" borderId="0" xfId="51" applyFont="1" applyAlignment="1">
      <alignment horizontal="left" vertical="center"/>
      <protection/>
    </xf>
    <xf numFmtId="0" fontId="8" fillId="0" borderId="12" xfId="51" applyFont="1" applyBorder="1" applyAlignment="1">
      <alignment horizontal="center" vertical="center"/>
      <protection/>
    </xf>
    <xf numFmtId="0" fontId="8" fillId="0" borderId="29" xfId="51" applyFont="1" applyBorder="1" applyAlignment="1">
      <alignment horizontal="center" vertical="center"/>
      <protection/>
    </xf>
    <xf numFmtId="0" fontId="8" fillId="0" borderId="15" xfId="51" applyFont="1" applyBorder="1" applyAlignment="1">
      <alignment horizontal="center" vertical="center"/>
      <protection/>
    </xf>
    <xf numFmtId="178" fontId="8" fillId="35" borderId="120" xfId="51" applyNumberFormat="1" applyFont="1" applyFill="1" applyBorder="1" applyAlignment="1">
      <alignment horizontal="center" vertical="center"/>
      <protection/>
    </xf>
    <xf numFmtId="178" fontId="8" fillId="35" borderId="36" xfId="51" applyNumberFormat="1" applyFont="1" applyFill="1" applyBorder="1" applyAlignment="1">
      <alignment horizontal="center" vertical="center"/>
      <protection/>
    </xf>
    <xf numFmtId="2" fontId="8" fillId="35" borderId="30" xfId="51" applyNumberFormat="1" applyFont="1" applyFill="1" applyBorder="1" applyAlignment="1">
      <alignment horizontal="center" vertical="center"/>
      <protection/>
    </xf>
    <xf numFmtId="2" fontId="8" fillId="35" borderId="120" xfId="51" applyNumberFormat="1" applyFont="1" applyFill="1" applyBorder="1" applyAlignment="1">
      <alignment horizontal="center" vertical="center"/>
      <protection/>
    </xf>
    <xf numFmtId="2" fontId="8" fillId="35" borderId="36" xfId="51" applyNumberFormat="1" applyFont="1" applyFill="1" applyBorder="1" applyAlignment="1">
      <alignment horizontal="center" vertical="center"/>
      <protection/>
    </xf>
    <xf numFmtId="2" fontId="8" fillId="35" borderId="86" xfId="51" applyNumberFormat="1" applyFont="1" applyFill="1" applyBorder="1" applyAlignment="1">
      <alignment horizontal="center" vertical="center"/>
      <protection/>
    </xf>
    <xf numFmtId="2" fontId="8" fillId="35" borderId="87" xfId="51" applyNumberFormat="1" applyFont="1" applyFill="1" applyBorder="1" applyAlignment="1">
      <alignment horizontal="center" vertical="center"/>
      <protection/>
    </xf>
    <xf numFmtId="2" fontId="8" fillId="35" borderId="123" xfId="51" applyNumberFormat="1" applyFont="1" applyFill="1" applyBorder="1" applyAlignment="1">
      <alignment horizontal="center" vertical="center"/>
      <protection/>
    </xf>
    <xf numFmtId="181" fontId="8" fillId="35" borderId="86" xfId="51" applyNumberFormat="1" applyFont="1" applyFill="1" applyBorder="1" applyAlignment="1">
      <alignment horizontal="center" vertical="center"/>
      <protection/>
    </xf>
    <xf numFmtId="181" fontId="8" fillId="35" borderId="87" xfId="51" applyNumberFormat="1" applyFont="1" applyFill="1" applyBorder="1" applyAlignment="1">
      <alignment horizontal="center" vertical="center"/>
      <protection/>
    </xf>
    <xf numFmtId="181" fontId="8" fillId="35" borderId="123" xfId="51" applyNumberFormat="1" applyFont="1" applyFill="1" applyBorder="1" applyAlignment="1">
      <alignment horizontal="center" vertical="center"/>
      <protection/>
    </xf>
    <xf numFmtId="0" fontId="12" fillId="34" borderId="14" xfId="51" applyFont="1" applyFill="1" applyBorder="1" applyAlignment="1">
      <alignment horizontal="center" vertical="center" wrapText="1"/>
      <protection/>
    </xf>
    <xf numFmtId="0" fontId="12" fillId="34" borderId="124" xfId="51" applyFont="1" applyFill="1" applyBorder="1" applyAlignment="1">
      <alignment horizontal="center" vertical="center" wrapText="1"/>
      <protection/>
    </xf>
    <xf numFmtId="0" fontId="12" fillId="51" borderId="12" xfId="51" applyFont="1" applyFill="1" applyBorder="1" applyAlignment="1">
      <alignment horizontal="center" vertical="center" wrapText="1"/>
      <protection/>
    </xf>
    <xf numFmtId="0" fontId="12" fillId="51" borderId="15" xfId="51" applyFont="1" applyFill="1" applyBorder="1" applyAlignment="1">
      <alignment horizontal="center" vertical="center" wrapText="1"/>
      <protection/>
    </xf>
    <xf numFmtId="0" fontId="12" fillId="34" borderId="86" xfId="51" applyFont="1" applyFill="1" applyBorder="1" applyAlignment="1">
      <alignment horizontal="center" vertical="center" wrapText="1"/>
      <protection/>
    </xf>
    <xf numFmtId="0" fontId="12" fillId="34" borderId="123" xfId="51" applyFont="1" applyFill="1" applyBorder="1" applyAlignment="1">
      <alignment horizontal="center" vertical="center" wrapText="1"/>
      <protection/>
    </xf>
    <xf numFmtId="179" fontId="8" fillId="35" borderId="30" xfId="51" applyNumberFormat="1" applyFont="1" applyFill="1" applyBorder="1" applyAlignment="1">
      <alignment horizontal="center" vertical="center"/>
      <protection/>
    </xf>
    <xf numFmtId="179" fontId="8" fillId="35" borderId="120" xfId="51" applyNumberFormat="1" applyFont="1" applyFill="1" applyBorder="1" applyAlignment="1">
      <alignment horizontal="center" vertical="center"/>
      <protection/>
    </xf>
    <xf numFmtId="179" fontId="8" fillId="35" borderId="36" xfId="51" applyNumberFormat="1" applyFont="1" applyFill="1" applyBorder="1" applyAlignment="1">
      <alignment horizontal="center" vertical="center"/>
      <protection/>
    </xf>
    <xf numFmtId="0" fontId="8" fillId="0" borderId="30" xfId="51" applyFont="1" applyBorder="1" applyAlignment="1">
      <alignment horizontal="center" vertical="center"/>
      <protection/>
    </xf>
    <xf numFmtId="0" fontId="8" fillId="0" borderId="120" xfId="51" applyFont="1" applyBorder="1" applyAlignment="1">
      <alignment horizontal="center" vertical="center"/>
      <protection/>
    </xf>
    <xf numFmtId="0" fontId="8" fillId="0" borderId="36" xfId="51" applyFont="1" applyBorder="1" applyAlignment="1">
      <alignment horizontal="center" vertical="center"/>
      <protection/>
    </xf>
    <xf numFmtId="0" fontId="12" fillId="34" borderId="30" xfId="51" applyFont="1" applyFill="1" applyBorder="1" applyAlignment="1">
      <alignment horizontal="center" vertical="center" wrapText="1"/>
      <protection/>
    </xf>
    <xf numFmtId="0" fontId="12" fillId="34" borderId="120" xfId="51" applyFont="1" applyFill="1" applyBorder="1" applyAlignment="1">
      <alignment horizontal="center" vertical="center" wrapText="1"/>
      <protection/>
    </xf>
    <xf numFmtId="0" fontId="12" fillId="51" borderId="30" xfId="51" applyFont="1" applyFill="1" applyBorder="1" applyAlignment="1">
      <alignment horizontal="center" vertical="center" wrapText="1"/>
      <protection/>
    </xf>
    <xf numFmtId="0" fontId="12" fillId="51" borderId="120" xfId="51" applyFont="1" applyFill="1" applyBorder="1" applyAlignment="1">
      <alignment horizontal="center" vertical="center" wrapText="1"/>
      <protection/>
    </xf>
    <xf numFmtId="0" fontId="8" fillId="0" borderId="14" xfId="51" applyFont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8" fillId="0" borderId="124" xfId="51" applyFont="1" applyBorder="1" applyAlignment="1">
      <alignment horizontal="center" vertical="center" wrapText="1"/>
      <protection/>
    </xf>
    <xf numFmtId="4" fontId="8" fillId="0" borderId="30" xfId="51" applyNumberFormat="1" applyFont="1" applyFill="1" applyBorder="1" applyAlignment="1">
      <alignment horizontal="center" vertical="center"/>
      <protection/>
    </xf>
    <xf numFmtId="4" fontId="8" fillId="0" borderId="120" xfId="51" applyNumberFormat="1" applyFont="1" applyFill="1" applyBorder="1" applyAlignment="1">
      <alignment horizontal="center" vertical="center"/>
      <protection/>
    </xf>
    <xf numFmtId="4" fontId="8" fillId="0" borderId="36" xfId="51" applyNumberFormat="1" applyFont="1" applyFill="1" applyBorder="1" applyAlignment="1">
      <alignment horizontal="center" vertical="center"/>
      <protection/>
    </xf>
    <xf numFmtId="0" fontId="39" fillId="0" borderId="10" xfId="51" applyFont="1" applyFill="1" applyBorder="1" applyAlignment="1">
      <alignment horizontal="center" vertical="center"/>
      <protection/>
    </xf>
    <xf numFmtId="0" fontId="39" fillId="0" borderId="0" xfId="51" applyFont="1" applyFill="1" applyAlignment="1">
      <alignment horizontal="center" vertical="center"/>
      <protection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2" fillId="51" borderId="16" xfId="49" applyFont="1" applyFill="1" applyBorder="1" applyAlignment="1">
      <alignment horizontal="center" vertical="center" wrapText="1"/>
      <protection/>
    </xf>
    <xf numFmtId="0" fontId="12" fillId="51" borderId="94" xfId="49" applyFont="1" applyFill="1" applyBorder="1" applyAlignment="1">
      <alignment horizontal="center" vertical="center" wrapText="1"/>
      <protection/>
    </xf>
    <xf numFmtId="0" fontId="12" fillId="51" borderId="17" xfId="49" applyFont="1" applyFill="1" applyBorder="1" applyAlignment="1">
      <alignment horizontal="center" vertical="center" wrapText="1"/>
      <protection/>
    </xf>
    <xf numFmtId="0" fontId="11" fillId="48" borderId="77" xfId="49" applyFont="1" applyFill="1" applyBorder="1" applyAlignment="1">
      <alignment horizontal="center" vertical="center"/>
      <protection/>
    </xf>
    <xf numFmtId="0" fontId="11" fillId="48" borderId="98" xfId="49" applyFont="1" applyFill="1" applyBorder="1" applyAlignment="1">
      <alignment horizontal="center" vertical="center"/>
      <protection/>
    </xf>
    <xf numFmtId="0" fontId="11" fillId="48" borderId="103" xfId="49" applyFont="1" applyFill="1" applyBorder="1" applyAlignment="1">
      <alignment horizontal="center" vertical="center"/>
      <protection/>
    </xf>
    <xf numFmtId="0" fontId="11" fillId="48" borderId="104" xfId="49" applyFont="1" applyFill="1" applyBorder="1" applyAlignment="1">
      <alignment horizontal="center" vertical="center"/>
      <protection/>
    </xf>
    <xf numFmtId="0" fontId="11" fillId="48" borderId="96" xfId="49" applyFont="1" applyFill="1" applyBorder="1" applyAlignment="1">
      <alignment horizontal="center" vertical="center"/>
      <protection/>
    </xf>
    <xf numFmtId="0" fontId="11" fillId="48" borderId="25" xfId="49" applyFont="1" applyFill="1" applyBorder="1" applyAlignment="1">
      <alignment horizontal="center" vertical="center"/>
      <protection/>
    </xf>
    <xf numFmtId="0" fontId="11" fillId="48" borderId="52" xfId="49" applyFont="1" applyFill="1" applyBorder="1" applyAlignment="1">
      <alignment horizontal="center" vertical="center"/>
      <protection/>
    </xf>
    <xf numFmtId="0" fontId="11" fillId="48" borderId="22" xfId="49" applyFont="1" applyFill="1" applyBorder="1" applyAlignment="1">
      <alignment horizontal="center" vertical="center"/>
      <protection/>
    </xf>
    <xf numFmtId="0" fontId="11" fillId="48" borderId="53" xfId="49" applyFont="1" applyFill="1" applyBorder="1" applyAlignment="1">
      <alignment horizontal="center" vertical="center"/>
      <protection/>
    </xf>
    <xf numFmtId="0" fontId="20" fillId="0" borderId="10" xfId="49" applyFont="1" applyBorder="1" applyAlignment="1">
      <alignment horizontal="left" vertical="center"/>
      <protection/>
    </xf>
    <xf numFmtId="0" fontId="21" fillId="0" borderId="0" xfId="49" applyFont="1" applyBorder="1" applyAlignment="1">
      <alignment horizontal="left" vertical="center"/>
      <protection/>
    </xf>
    <xf numFmtId="0" fontId="11" fillId="0" borderId="0" xfId="49" applyFont="1" applyBorder="1" applyAlignment="1">
      <alignment horizontal="left" vertical="center"/>
      <protection/>
    </xf>
    <xf numFmtId="0" fontId="12" fillId="51" borderId="21" xfId="49" applyFont="1" applyFill="1" applyBorder="1" applyAlignment="1">
      <alignment horizontal="center" vertical="center" wrapText="1"/>
      <protection/>
    </xf>
    <xf numFmtId="0" fontId="58" fillId="0" borderId="21" xfId="49" applyBorder="1" applyAlignment="1">
      <alignment/>
      <protection/>
    </xf>
    <xf numFmtId="0" fontId="7" fillId="51" borderId="21" xfId="49" applyFont="1" applyFill="1" applyBorder="1" applyAlignment="1">
      <alignment horizontal="center" vertical="center" textRotation="90" wrapText="1"/>
      <protection/>
    </xf>
    <xf numFmtId="0" fontId="7" fillId="51" borderId="30" xfId="49" applyFont="1" applyFill="1" applyBorder="1" applyAlignment="1">
      <alignment horizontal="center" vertical="center" textRotation="90" wrapText="1"/>
      <protection/>
    </xf>
    <xf numFmtId="0" fontId="7" fillId="51" borderId="120" xfId="49" applyFont="1" applyFill="1" applyBorder="1" applyAlignment="1">
      <alignment horizontal="center" vertical="center" textRotation="90" wrapText="1"/>
      <protection/>
    </xf>
    <xf numFmtId="0" fontId="7" fillId="51" borderId="36" xfId="49" applyFont="1" applyFill="1" applyBorder="1" applyAlignment="1">
      <alignment horizontal="center" vertical="center" textRotation="90" wrapText="1"/>
      <protection/>
    </xf>
    <xf numFmtId="0" fontId="6" fillId="0" borderId="0" xfId="0" applyFont="1" applyAlignment="1">
      <alignment horizontal="left" vertical="center" wrapText="1"/>
    </xf>
    <xf numFmtId="0" fontId="4" fillId="35" borderId="16" xfId="0" applyFont="1" applyFill="1" applyBorder="1" applyAlignment="1">
      <alignment horizontal="left" vertical="center" wrapText="1"/>
    </xf>
    <xf numFmtId="0" fontId="4" fillId="35" borderId="94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horizontal="left" vertical="center" wrapText="1"/>
    </xf>
    <xf numFmtId="0" fontId="34" fillId="35" borderId="16" xfId="0" applyFont="1" applyFill="1" applyBorder="1" applyAlignment="1">
      <alignment horizontal="center" vertical="center" wrapText="1"/>
    </xf>
    <xf numFmtId="0" fontId="34" fillId="35" borderId="94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35" borderId="94" xfId="0" applyFont="1" applyFill="1" applyBorder="1" applyAlignment="1">
      <alignment horizontal="center" vertical="center" wrapText="1"/>
    </xf>
    <xf numFmtId="0" fontId="32" fillId="35" borderId="17" xfId="0" applyFont="1" applyFill="1" applyBorder="1" applyAlignment="1">
      <alignment horizontal="center" vertical="center" wrapText="1"/>
    </xf>
    <xf numFmtId="0" fontId="66" fillId="52" borderId="0" xfId="0" applyFont="1" applyFill="1" applyAlignment="1">
      <alignment horizontal="left" vertical="center" wrapText="1"/>
    </xf>
    <xf numFmtId="0" fontId="35" fillId="0" borderId="24" xfId="0" applyFont="1" applyBorder="1" applyAlignment="1">
      <alignment horizontal="left"/>
    </xf>
    <xf numFmtId="0" fontId="26" fillId="53" borderId="125" xfId="0" applyFont="1" applyFill="1" applyBorder="1" applyAlignment="1">
      <alignment horizontal="center" vertical="center"/>
    </xf>
    <xf numFmtId="0" fontId="26" fillId="53" borderId="121" xfId="0" applyFont="1" applyFill="1" applyBorder="1" applyAlignment="1">
      <alignment horizontal="center" vertical="center"/>
    </xf>
    <xf numFmtId="0" fontId="26" fillId="53" borderId="47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28" fillId="38" borderId="126" xfId="53" applyFont="1" applyFill="1" applyBorder="1" applyAlignment="1">
      <alignment horizontal="center" vertical="center" wrapText="1"/>
      <protection/>
    </xf>
    <xf numFmtId="0" fontId="29" fillId="54" borderId="127" xfId="53" applyFont="1" applyFill="1" applyBorder="1" applyAlignment="1">
      <alignment horizontal="center" vertical="center" wrapText="1"/>
      <protection/>
    </xf>
    <xf numFmtId="0" fontId="28" fillId="38" borderId="40" xfId="53" applyFont="1" applyFill="1" applyBorder="1" applyAlignment="1">
      <alignment horizontal="center" vertical="center" wrapText="1"/>
      <protection/>
    </xf>
    <xf numFmtId="0" fontId="28" fillId="38" borderId="39" xfId="53" applyFont="1" applyFill="1" applyBorder="1" applyAlignment="1">
      <alignment horizontal="center" vertical="center" wrapText="1"/>
      <protection/>
    </xf>
    <xf numFmtId="0" fontId="28" fillId="38" borderId="128" xfId="53" applyFont="1" applyFill="1" applyBorder="1" applyAlignment="1">
      <alignment horizontal="center" vertical="center" wrapText="1"/>
      <protection/>
    </xf>
    <xf numFmtId="0" fontId="26" fillId="44" borderId="0" xfId="53" applyFont="1" applyFill="1" applyBorder="1" applyAlignment="1">
      <alignment horizontal="left" vertical="center" wrapText="1"/>
      <protection/>
    </xf>
    <xf numFmtId="0" fontId="28" fillId="44" borderId="0" xfId="53" applyFont="1" applyFill="1" applyBorder="1" applyAlignment="1">
      <alignment horizontal="left" vertical="center" wrapText="1"/>
      <protection/>
    </xf>
    <xf numFmtId="0" fontId="29" fillId="54" borderId="129" xfId="53" applyFont="1" applyFill="1" applyBorder="1" applyAlignment="1">
      <alignment horizontal="center" vertical="center" wrapText="1"/>
      <protection/>
    </xf>
    <xf numFmtId="0" fontId="30" fillId="0" borderId="24" xfId="0" applyFont="1" applyBorder="1" applyAlignment="1">
      <alignment horizontal="left" vertical="center"/>
    </xf>
    <xf numFmtId="0" fontId="12" fillId="37" borderId="120" xfId="0" applyFont="1" applyFill="1" applyBorder="1" applyAlignment="1">
      <alignment horizontal="center" vertical="center" wrapText="1"/>
    </xf>
    <xf numFmtId="0" fontId="12" fillId="37" borderId="36" xfId="0" applyFont="1" applyFill="1" applyBorder="1" applyAlignment="1">
      <alignment horizontal="center" vertical="center" wrapText="1"/>
    </xf>
    <xf numFmtId="0" fontId="36" fillId="48" borderId="86" xfId="0" applyFont="1" applyFill="1" applyBorder="1" applyAlignment="1">
      <alignment horizontal="center" vertical="center" textRotation="90"/>
    </xf>
    <xf numFmtId="0" fontId="36" fillId="48" borderId="87" xfId="0" applyFont="1" applyFill="1" applyBorder="1" applyAlignment="1">
      <alignment horizontal="center" vertical="center" textRotation="90"/>
    </xf>
    <xf numFmtId="0" fontId="36" fillId="48" borderId="123" xfId="0" applyFont="1" applyFill="1" applyBorder="1" applyAlignment="1">
      <alignment horizontal="center" vertical="center" textRotation="90"/>
    </xf>
    <xf numFmtId="0" fontId="12" fillId="34" borderId="86" xfId="0" applyFont="1" applyFill="1" applyBorder="1" applyAlignment="1">
      <alignment horizontal="center" vertical="center" wrapText="1"/>
    </xf>
    <xf numFmtId="0" fontId="12" fillId="34" borderId="87" xfId="0" applyFont="1" applyFill="1" applyBorder="1" applyAlignment="1">
      <alignment horizontal="center" vertical="center" wrapText="1"/>
    </xf>
    <xf numFmtId="0" fontId="12" fillId="34" borderId="12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13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36" fillId="48" borderId="30" xfId="0" applyFont="1" applyFill="1" applyBorder="1" applyAlignment="1">
      <alignment horizontal="center" vertical="center" textRotation="90"/>
    </xf>
    <xf numFmtId="0" fontId="36" fillId="48" borderId="120" xfId="0" applyFont="1" applyFill="1" applyBorder="1" applyAlignment="1">
      <alignment horizontal="center" vertical="center" textRotation="90"/>
    </xf>
    <xf numFmtId="0" fontId="36" fillId="48" borderId="36" xfId="0" applyFont="1" applyFill="1" applyBorder="1" applyAlignment="1">
      <alignment horizontal="center" vertical="center" textRotation="90"/>
    </xf>
    <xf numFmtId="0" fontId="7" fillId="51" borderId="0" xfId="49" applyFont="1" applyFill="1" applyBorder="1" applyAlignment="1">
      <alignment horizontal="center" vertical="center" textRotation="90" wrapText="1"/>
      <protection/>
    </xf>
    <xf numFmtId="0" fontId="37" fillId="0" borderId="0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left" vertical="center" wrapText="1"/>
      <protection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2 2" xfId="50"/>
    <cellStyle name="Normale 2 3" xfId="51"/>
    <cellStyle name="Normale 2 3 2" xfId="52"/>
    <cellStyle name="Normale 3" xfId="53"/>
    <cellStyle name="Normale 3 2" xfId="54"/>
    <cellStyle name="Normale 4" xfId="55"/>
    <cellStyle name="Normale 5" xfId="56"/>
    <cellStyle name="Normale_report annuale ERG Pw comp AIA" xfId="57"/>
    <cellStyle name="Normale_report annuale ISAB ENERGY comp" xfId="58"/>
    <cellStyle name="Nota" xfId="59"/>
    <cellStyle name="Output" xfId="60"/>
    <cellStyle name="Percent" xfId="61"/>
    <cellStyle name="Percentuale 2" xfId="62"/>
    <cellStyle name="Percentuale 3" xfId="63"/>
    <cellStyle name="Testo avviso" xfId="64"/>
    <cellStyle name="Testo descrittivo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Valuta (0)_conti INES ARIA ISAB ENERGY da calcoli" xfId="75"/>
    <cellStyle name="Currency [0]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142875</xdr:rowOff>
    </xdr:from>
    <xdr:to>
      <xdr:col>11</xdr:col>
      <xdr:colOff>152400</xdr:colOff>
      <xdr:row>3</xdr:row>
      <xdr:rowOff>581025</xdr:rowOff>
    </xdr:to>
    <xdr:pic>
      <xdr:nvPicPr>
        <xdr:cNvPr id="1" name="Immagine 8" descr="ERG Power 1°f_tes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142875"/>
          <a:ext cx="5867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19050</xdr:rowOff>
    </xdr:from>
    <xdr:to>
      <xdr:col>5</xdr:col>
      <xdr:colOff>600075</xdr:colOff>
      <xdr:row>5</xdr:row>
      <xdr:rowOff>19050</xdr:rowOff>
    </xdr:to>
    <xdr:sp>
      <xdr:nvSpPr>
        <xdr:cNvPr id="1" name="Line 7"/>
        <xdr:cNvSpPr>
          <a:spLocks/>
        </xdr:cNvSpPr>
      </xdr:nvSpPr>
      <xdr:spPr>
        <a:xfrm>
          <a:off x="2609850" y="1285875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5</xdr:row>
      <xdr:rowOff>19050</xdr:rowOff>
    </xdr:from>
    <xdr:to>
      <xdr:col>5</xdr:col>
      <xdr:colOff>600075</xdr:colOff>
      <xdr:row>5</xdr:row>
      <xdr:rowOff>19050</xdr:rowOff>
    </xdr:to>
    <xdr:sp>
      <xdr:nvSpPr>
        <xdr:cNvPr id="2" name="Line 7"/>
        <xdr:cNvSpPr>
          <a:spLocks/>
        </xdr:cNvSpPr>
      </xdr:nvSpPr>
      <xdr:spPr>
        <a:xfrm>
          <a:off x="2609850" y="1285875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tina\Desktop\ERG%20Power%20Generation_AMBIENTE\EMISSIONI\EPW_Dichiarazione_EPRTR_aria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IDENTIFICATIVI"/>
      <sheetName val="SCHEDA III.a"/>
      <sheetName val="METODI"/>
      <sheetName val="RAPPORTO ANNUALE"/>
      <sheetName val="SA1N1"/>
      <sheetName val="TG1"/>
      <sheetName val="TG2"/>
      <sheetName val="TG3"/>
      <sheetName val="TG4"/>
      <sheetName val="EMISS CALCOLATE SA1-N, CCGT"/>
      <sheetName val="PCDD+PCDF discontinue"/>
      <sheetName val="NH3.CO"/>
      <sheetName val="PCI_COMBUSTIBILI"/>
      <sheetName val="EMISSIONI FUGGITIVE"/>
    </sheetNames>
    <sheetDataSet>
      <sheetData sheetId="4">
        <row r="29">
          <cell r="AJ29">
            <v>0</v>
          </cell>
        </row>
        <row r="30">
          <cell r="AJ30">
            <v>0</v>
          </cell>
        </row>
        <row r="32">
          <cell r="AJ32">
            <v>0</v>
          </cell>
        </row>
        <row r="69">
          <cell r="AJ69">
            <v>0</v>
          </cell>
        </row>
        <row r="78">
          <cell r="AJ78">
            <v>0</v>
          </cell>
        </row>
        <row r="100">
          <cell r="AF100">
            <v>0</v>
          </cell>
        </row>
        <row r="101">
          <cell r="AF101">
            <v>0</v>
          </cell>
        </row>
        <row r="102">
          <cell r="AF102">
            <v>0.4544835555555555</v>
          </cell>
        </row>
        <row r="103">
          <cell r="AF103">
            <v>0</v>
          </cell>
        </row>
        <row r="104">
          <cell r="AF104">
            <v>0.4426881666666667</v>
          </cell>
        </row>
        <row r="105">
          <cell r="AF105">
            <v>0</v>
          </cell>
        </row>
        <row r="106">
          <cell r="AF106">
            <v>0.24216655555555558</v>
          </cell>
        </row>
        <row r="107">
          <cell r="AF107">
            <v>0</v>
          </cell>
        </row>
        <row r="108">
          <cell r="AF108">
            <v>0</v>
          </cell>
        </row>
        <row r="109">
          <cell r="AF109">
            <v>0</v>
          </cell>
        </row>
        <row r="110">
          <cell r="AF110">
            <v>0</v>
          </cell>
        </row>
        <row r="111">
          <cell r="AF111">
            <v>0</v>
          </cell>
        </row>
        <row r="112">
          <cell r="AF112">
            <v>0</v>
          </cell>
        </row>
        <row r="113">
          <cell r="AF113">
            <v>0</v>
          </cell>
        </row>
        <row r="114">
          <cell r="AF1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portelli@erg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62"/>
  <sheetViews>
    <sheetView showGridLines="0" view="pageBreakPreview" zoomScale="70" zoomScaleNormal="75" zoomScaleSheetLayoutView="70" zoomScalePageLayoutView="0" workbookViewId="0" topLeftCell="A16">
      <selection activeCell="F38" sqref="F38:F39"/>
    </sheetView>
  </sheetViews>
  <sheetFormatPr defaultColWidth="9.140625" defaultRowHeight="12.75"/>
  <cols>
    <col min="1" max="2" width="9.140625" style="34" customWidth="1"/>
    <col min="3" max="3" width="22.00390625" style="34" bestFit="1" customWidth="1"/>
    <col min="4" max="4" width="11.421875" style="34" customWidth="1"/>
    <col min="5" max="5" width="9.140625" style="34" customWidth="1"/>
    <col min="6" max="6" width="11.8515625" style="34" customWidth="1"/>
    <col min="7" max="7" width="6.00390625" style="34" customWidth="1"/>
    <col min="8" max="12" width="9.140625" style="34" customWidth="1"/>
    <col min="13" max="13" width="8.28125" style="34" customWidth="1"/>
    <col min="14" max="16384" width="9.140625" style="34" customWidth="1"/>
  </cols>
  <sheetData>
    <row r="4" ht="57.75" customHeight="1"/>
    <row r="5" spans="1:14" ht="36" customHeight="1">
      <c r="A5" s="509" t="s">
        <v>52</v>
      </c>
      <c r="B5" s="509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</row>
    <row r="6" spans="1:14" ht="36" customHeight="1">
      <c r="A6" s="509" t="s">
        <v>3</v>
      </c>
      <c r="B6" s="509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</row>
    <row r="7" spans="1:14" ht="36" customHeight="1">
      <c r="A7" s="85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42" customHeight="1">
      <c r="A8" s="511" t="s">
        <v>4</v>
      </c>
      <c r="B8" s="511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</row>
    <row r="9" spans="1:15" ht="39.75" customHeight="1">
      <c r="A9" s="513" t="s">
        <v>219</v>
      </c>
      <c r="B9" s="514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35"/>
    </row>
    <row r="10" spans="1:15" ht="14.25">
      <c r="A10" s="36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5"/>
    </row>
    <row r="11" spans="1:15" ht="13.5" thickBo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35"/>
    </row>
    <row r="12" spans="1:15" ht="13.5" thickTop="1">
      <c r="A12" s="516" t="s">
        <v>20</v>
      </c>
      <c r="B12" s="516"/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7"/>
      <c r="O12" s="35"/>
    </row>
    <row r="13" spans="1:15" ht="13.5" customHeight="1" thickBot="1">
      <c r="A13" s="518"/>
      <c r="B13" s="518"/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9"/>
      <c r="O13" s="35"/>
    </row>
    <row r="14" spans="1:15" ht="13.5" thickTop="1">
      <c r="A14" s="41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.75">
      <c r="A15" s="41"/>
      <c r="B15" s="35"/>
      <c r="C15" s="42" t="s">
        <v>17</v>
      </c>
      <c r="D15" s="35"/>
      <c r="E15" s="35"/>
      <c r="F15" s="35" t="s">
        <v>19</v>
      </c>
      <c r="G15" s="520">
        <v>42005</v>
      </c>
      <c r="H15" s="520"/>
      <c r="I15" s="58" t="s">
        <v>18</v>
      </c>
      <c r="J15" s="520">
        <v>42369</v>
      </c>
      <c r="K15" s="520"/>
      <c r="L15" s="35"/>
      <c r="M15" s="35"/>
      <c r="N15" s="35"/>
      <c r="O15" s="35"/>
    </row>
    <row r="16" spans="1:15" ht="12.75">
      <c r="A16" s="41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>
      <c r="A17" s="41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.75">
      <c r="A18" s="41"/>
      <c r="B18" s="35"/>
      <c r="C18" s="494" t="s">
        <v>7</v>
      </c>
      <c r="D18" s="494"/>
      <c r="E18" s="506" t="s">
        <v>67</v>
      </c>
      <c r="F18" s="506"/>
      <c r="G18" s="506"/>
      <c r="H18" s="506"/>
      <c r="I18" s="506"/>
      <c r="J18" s="506"/>
      <c r="K18" s="506"/>
      <c r="L18" s="43"/>
      <c r="M18" s="35"/>
      <c r="N18" s="35"/>
      <c r="O18" s="35"/>
    </row>
    <row r="19" spans="1:15" ht="12.75">
      <c r="A19" s="41"/>
      <c r="B19" s="35"/>
      <c r="C19" s="42"/>
      <c r="D19" s="42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2.75">
      <c r="A20" s="41"/>
      <c r="B20" s="35"/>
      <c r="C20" s="42" t="s">
        <v>8</v>
      </c>
      <c r="D20" s="42"/>
      <c r="E20" s="507" t="s">
        <v>68</v>
      </c>
      <c r="F20" s="506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2.75">
      <c r="A21" s="41"/>
      <c r="B21" s="35"/>
      <c r="C21" s="42"/>
      <c r="D21" s="42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2.75">
      <c r="A22" s="41"/>
      <c r="B22" s="35"/>
      <c r="C22" s="42" t="s">
        <v>9</v>
      </c>
      <c r="D22" s="42"/>
      <c r="E22" s="506">
        <v>1669090894</v>
      </c>
      <c r="F22" s="506"/>
      <c r="G22" s="506"/>
      <c r="H22" s="506"/>
      <c r="I22" s="506"/>
      <c r="J22" s="506"/>
      <c r="K22" s="506"/>
      <c r="L22" s="43"/>
      <c r="M22" s="35"/>
      <c r="N22" s="35"/>
      <c r="O22" s="35"/>
    </row>
    <row r="23" spans="1:15" ht="12.75">
      <c r="A23" s="41"/>
      <c r="B23" s="35"/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M23" s="35"/>
      <c r="N23" s="35"/>
      <c r="O23" s="35"/>
    </row>
    <row r="24" spans="1:15" ht="12.75">
      <c r="A24" s="41"/>
      <c r="B24" s="35"/>
      <c r="C24" s="494" t="s">
        <v>10</v>
      </c>
      <c r="D24" s="494"/>
      <c r="E24" s="44" t="s">
        <v>11</v>
      </c>
      <c r="F24" s="508" t="s">
        <v>69</v>
      </c>
      <c r="G24" s="508"/>
      <c r="H24" s="508"/>
      <c r="I24" s="508"/>
      <c r="J24" s="508"/>
      <c r="K24" s="508"/>
      <c r="L24" s="35"/>
      <c r="M24" s="35"/>
      <c r="N24" s="35"/>
      <c r="O24" s="35"/>
    </row>
    <row r="25" spans="1:15" ht="12.75">
      <c r="A25" s="41"/>
      <c r="B25" s="35"/>
      <c r="C25" s="42"/>
      <c r="D25" s="42"/>
      <c r="E25" s="44"/>
      <c r="F25" s="46"/>
      <c r="G25" s="46"/>
      <c r="H25" s="46"/>
      <c r="I25" s="46"/>
      <c r="J25" s="46"/>
      <c r="K25" s="44"/>
      <c r="L25" s="46"/>
      <c r="M25" s="35"/>
      <c r="N25" s="35"/>
      <c r="O25" s="35"/>
    </row>
    <row r="26" spans="1:15" ht="12.75">
      <c r="A26" s="41"/>
      <c r="B26" s="35"/>
      <c r="C26" s="42"/>
      <c r="D26" s="42"/>
      <c r="E26" s="44" t="s">
        <v>12</v>
      </c>
      <c r="F26" s="45" t="s">
        <v>70</v>
      </c>
      <c r="G26" s="46"/>
      <c r="H26" s="44" t="s">
        <v>13</v>
      </c>
      <c r="I26" s="45" t="s">
        <v>71</v>
      </c>
      <c r="J26" s="46"/>
      <c r="K26" s="44"/>
      <c r="L26" s="46"/>
      <c r="M26" s="35"/>
      <c r="N26" s="35"/>
      <c r="O26" s="35"/>
    </row>
    <row r="27" spans="1:15" ht="12.75">
      <c r="A27" s="41"/>
      <c r="B27" s="35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35"/>
      <c r="N27" s="35"/>
      <c r="O27" s="35"/>
    </row>
    <row r="28" spans="1:15" ht="12.75">
      <c r="A28" s="41"/>
      <c r="B28" s="35"/>
      <c r="C28" s="494"/>
      <c r="D28" s="494"/>
      <c r="E28" s="44" t="s">
        <v>14</v>
      </c>
      <c r="F28" s="508" t="s">
        <v>72</v>
      </c>
      <c r="G28" s="508"/>
      <c r="H28" s="508"/>
      <c r="I28" s="508"/>
      <c r="J28" s="508"/>
      <c r="K28" s="508"/>
      <c r="L28" s="35"/>
      <c r="M28" s="35"/>
      <c r="N28" s="35"/>
      <c r="O28" s="35"/>
    </row>
    <row r="29" spans="1:15" ht="12.75">
      <c r="A29" s="41"/>
      <c r="E29" s="44"/>
      <c r="F29" s="47"/>
      <c r="G29" s="47"/>
      <c r="H29" s="47"/>
      <c r="I29" s="47"/>
      <c r="J29" s="47"/>
      <c r="K29" s="47"/>
      <c r="L29" s="35"/>
      <c r="M29" s="35"/>
      <c r="N29" s="35"/>
      <c r="O29" s="35"/>
    </row>
    <row r="30" spans="1:15" ht="12.75">
      <c r="A30" s="41"/>
      <c r="D30" s="505" t="s">
        <v>218</v>
      </c>
      <c r="E30" s="505"/>
      <c r="F30" s="504" t="s">
        <v>610</v>
      </c>
      <c r="G30" s="504"/>
      <c r="H30" s="504"/>
      <c r="I30" s="504"/>
      <c r="J30" s="504"/>
      <c r="K30" s="504"/>
      <c r="L30" s="35"/>
      <c r="M30" s="35"/>
      <c r="N30" s="35"/>
      <c r="O30" s="35"/>
    </row>
    <row r="31" spans="1:15" ht="12.75" customHeight="1">
      <c r="A31" s="41"/>
      <c r="E31" s="44"/>
      <c r="F31" s="47"/>
      <c r="G31" s="47"/>
      <c r="H31" s="47"/>
      <c r="I31" s="47"/>
      <c r="J31" s="47"/>
      <c r="K31" s="47"/>
      <c r="L31" s="35"/>
      <c r="M31" s="35"/>
      <c r="N31" s="35"/>
      <c r="O31" s="35"/>
    </row>
    <row r="32" spans="1:15" ht="12.75">
      <c r="A32" s="41"/>
      <c r="C32" s="503" t="s">
        <v>73</v>
      </c>
      <c r="D32" s="503"/>
      <c r="E32" s="503"/>
      <c r="F32" s="503"/>
      <c r="G32" s="47"/>
      <c r="H32" s="47"/>
      <c r="I32" s="47"/>
      <c r="J32" s="47"/>
      <c r="K32" s="47"/>
      <c r="L32" s="35"/>
      <c r="M32" s="35"/>
      <c r="N32" s="35"/>
      <c r="O32" s="35"/>
    </row>
    <row r="33" spans="1:15" ht="13.5" thickBot="1">
      <c r="A33" s="41"/>
      <c r="E33" s="44"/>
      <c r="F33" s="47"/>
      <c r="G33" s="47"/>
      <c r="H33" s="47"/>
      <c r="I33" s="47"/>
      <c r="J33" s="47"/>
      <c r="K33" s="47"/>
      <c r="L33" s="35"/>
      <c r="M33" s="35"/>
      <c r="N33" s="35"/>
      <c r="O33" s="35"/>
    </row>
    <row r="34" spans="1:15" ht="12.75">
      <c r="A34" s="41"/>
      <c r="C34" s="499" t="s">
        <v>54</v>
      </c>
      <c r="D34" s="499" t="s">
        <v>38</v>
      </c>
      <c r="E34" s="501"/>
      <c r="F34" s="47"/>
      <c r="J34" s="47"/>
      <c r="K34" s="47"/>
      <c r="L34" s="35"/>
      <c r="M34" s="35"/>
      <c r="N34" s="35"/>
      <c r="O34" s="35"/>
    </row>
    <row r="35" spans="1:15" ht="13.5" thickBot="1">
      <c r="A35" s="41"/>
      <c r="C35" s="500"/>
      <c r="D35" s="500"/>
      <c r="E35" s="502"/>
      <c r="F35" s="47"/>
      <c r="J35" s="47"/>
      <c r="K35" s="47"/>
      <c r="L35" s="35"/>
      <c r="M35" s="35"/>
      <c r="N35" s="35"/>
      <c r="O35" s="35"/>
    </row>
    <row r="36" spans="1:15" ht="12.75">
      <c r="A36" s="41"/>
      <c r="C36" s="79" t="s">
        <v>62</v>
      </c>
      <c r="D36" s="445">
        <v>7723</v>
      </c>
      <c r="E36" s="52"/>
      <c r="F36" s="47"/>
      <c r="J36" s="47"/>
      <c r="K36" s="47"/>
      <c r="L36" s="35"/>
      <c r="M36" s="35"/>
      <c r="N36" s="35"/>
      <c r="O36" s="35"/>
    </row>
    <row r="37" spans="1:15" ht="12.75">
      <c r="A37" s="41"/>
      <c r="B37" s="35"/>
      <c r="C37" s="80" t="s">
        <v>63</v>
      </c>
      <c r="D37" s="446">
        <v>7625</v>
      </c>
      <c r="E37" s="52"/>
      <c r="F37" s="47"/>
      <c r="I37"/>
      <c r="J37" s="47"/>
      <c r="K37" s="47"/>
      <c r="L37" s="35"/>
      <c r="M37" s="35"/>
      <c r="N37" s="35"/>
      <c r="O37" s="35"/>
    </row>
    <row r="38" spans="1:15" ht="12.75">
      <c r="A38" s="41"/>
      <c r="B38" s="35"/>
      <c r="C38" s="80" t="s">
        <v>64</v>
      </c>
      <c r="D38" s="446">
        <v>8596</v>
      </c>
      <c r="E38" s="52"/>
      <c r="F38" s="47"/>
      <c r="J38" s="47"/>
      <c r="K38" s="47"/>
      <c r="L38" s="35"/>
      <c r="M38" s="35"/>
      <c r="N38" s="35"/>
      <c r="O38" s="35"/>
    </row>
    <row r="39" spans="1:15" ht="12.75">
      <c r="A39" s="41"/>
      <c r="B39" s="35"/>
      <c r="C39" s="80" t="s">
        <v>65</v>
      </c>
      <c r="D39" s="446">
        <v>8222</v>
      </c>
      <c r="E39" s="52"/>
      <c r="F39" s="47"/>
      <c r="J39" s="47"/>
      <c r="K39" s="47"/>
      <c r="L39" s="35"/>
      <c r="M39" s="35"/>
      <c r="N39" s="35"/>
      <c r="O39" s="35"/>
    </row>
    <row r="40" spans="1:15" ht="13.5" thickBot="1">
      <c r="A40" s="41"/>
      <c r="B40" s="35"/>
      <c r="C40" s="81" t="s">
        <v>88</v>
      </c>
      <c r="D40" s="447">
        <v>4524</v>
      </c>
      <c r="E40" s="44"/>
      <c r="F40" s="47"/>
      <c r="G40" s="47"/>
      <c r="H40" s="47"/>
      <c r="I40" s="47"/>
      <c r="J40" s="47"/>
      <c r="K40" s="47"/>
      <c r="L40" s="35"/>
      <c r="M40" s="35"/>
      <c r="N40" s="35"/>
      <c r="O40" s="35"/>
    </row>
    <row r="41" spans="1:15" ht="12.75">
      <c r="A41" s="41"/>
      <c r="B41" s="35"/>
      <c r="C41" s="42"/>
      <c r="D41" s="42"/>
      <c r="E41" s="44"/>
      <c r="F41" s="47"/>
      <c r="G41" s="47"/>
      <c r="H41" s="47"/>
      <c r="I41" s="47"/>
      <c r="J41" s="47"/>
      <c r="K41" s="47"/>
      <c r="L41" s="35"/>
      <c r="M41" s="35"/>
      <c r="N41" s="35"/>
      <c r="O41" s="35"/>
    </row>
    <row r="42" spans="1:15" ht="12.75">
      <c r="A42" s="41"/>
      <c r="B42" s="35"/>
      <c r="C42" s="489"/>
      <c r="D42" s="489"/>
      <c r="E42" s="489"/>
      <c r="F42" s="489"/>
      <c r="G42" s="489"/>
      <c r="H42" s="489"/>
      <c r="I42" s="489"/>
      <c r="J42" s="489"/>
      <c r="K42" s="489"/>
      <c r="L42" s="489"/>
      <c r="M42" s="35"/>
      <c r="N42" s="35"/>
      <c r="O42" s="35"/>
    </row>
    <row r="43" spans="1:15" ht="12.75">
      <c r="A43" s="41"/>
      <c r="B43" s="35"/>
      <c r="C43" s="42" t="s">
        <v>346</v>
      </c>
      <c r="D43" s="48"/>
      <c r="E43" s="493" t="s">
        <v>347</v>
      </c>
      <c r="F43" s="493"/>
      <c r="G43" s="493"/>
      <c r="H43" s="493"/>
      <c r="I43" s="493"/>
      <c r="J43" s="493"/>
      <c r="K43" s="493"/>
      <c r="L43" s="49"/>
      <c r="M43" s="35"/>
      <c r="N43" s="35"/>
      <c r="O43" s="35"/>
    </row>
    <row r="44" spans="1:15" ht="12.75">
      <c r="A44" s="41"/>
      <c r="B44" s="35"/>
      <c r="C44" s="489"/>
      <c r="D44" s="489"/>
      <c r="E44" s="489"/>
      <c r="F44" s="489"/>
      <c r="G44" s="489"/>
      <c r="H44" s="489"/>
      <c r="I44" s="489"/>
      <c r="J44" s="489"/>
      <c r="K44" s="489"/>
      <c r="L44" s="489"/>
      <c r="M44" s="35"/>
      <c r="N44" s="35"/>
      <c r="O44" s="35"/>
    </row>
    <row r="45" spans="1:15" ht="12.75">
      <c r="A45" s="41"/>
      <c r="B45" s="35"/>
      <c r="C45" s="494"/>
      <c r="D45" s="494"/>
      <c r="E45" s="494"/>
      <c r="F45" s="44" t="s">
        <v>15</v>
      </c>
      <c r="G45" s="495" t="s">
        <v>349</v>
      </c>
      <c r="H45" s="496"/>
      <c r="I45" s="49" t="s">
        <v>245</v>
      </c>
      <c r="J45" s="495">
        <v>3346593748</v>
      </c>
      <c r="K45" s="496"/>
      <c r="L45" s="49"/>
      <c r="M45" s="35"/>
      <c r="N45" s="35"/>
      <c r="O45" s="35"/>
    </row>
    <row r="46" spans="1:15" ht="12.75">
      <c r="A46" s="41"/>
      <c r="B46" s="35"/>
      <c r="C46" s="489"/>
      <c r="D46" s="489"/>
      <c r="E46" s="489"/>
      <c r="F46" s="489"/>
      <c r="G46" s="489"/>
      <c r="H46" s="489"/>
      <c r="I46" s="489"/>
      <c r="J46" s="489"/>
      <c r="K46" s="489"/>
      <c r="L46" s="489"/>
      <c r="M46" s="35"/>
      <c r="N46" s="35"/>
      <c r="O46" s="35"/>
    </row>
    <row r="47" spans="1:15" ht="14.25" customHeight="1">
      <c r="A47" s="41"/>
      <c r="B47" s="35"/>
      <c r="C47" s="494"/>
      <c r="D47" s="494"/>
      <c r="E47" s="494"/>
      <c r="F47" s="44" t="s">
        <v>16</v>
      </c>
      <c r="G47" s="497" t="s">
        <v>348</v>
      </c>
      <c r="H47" s="493"/>
      <c r="I47" s="493"/>
      <c r="J47" s="493"/>
      <c r="K47" s="498"/>
      <c r="L47" s="498"/>
      <c r="M47" s="35"/>
      <c r="N47" s="35"/>
      <c r="O47" s="35"/>
    </row>
    <row r="48" spans="1:15" ht="12.75">
      <c r="A48" s="41"/>
      <c r="B48" s="35"/>
      <c r="C48" s="42"/>
      <c r="D48" s="42"/>
      <c r="E48" s="42"/>
      <c r="F48" s="44"/>
      <c r="G48" s="35"/>
      <c r="H48" s="35"/>
      <c r="I48" s="35"/>
      <c r="J48" s="35"/>
      <c r="K48" s="50"/>
      <c r="L48" s="50"/>
      <c r="M48" s="35"/>
      <c r="N48" s="35"/>
      <c r="O48" s="35"/>
    </row>
    <row r="49" spans="1:15" ht="12.75">
      <c r="A49" s="41"/>
      <c r="B49" s="35"/>
      <c r="C49" s="42"/>
      <c r="D49" s="42"/>
      <c r="E49" s="42"/>
      <c r="F49" s="44"/>
      <c r="G49" s="35"/>
      <c r="H49" s="35"/>
      <c r="I49" s="35"/>
      <c r="J49" s="35"/>
      <c r="K49" s="50"/>
      <c r="L49" s="50"/>
      <c r="M49" s="35"/>
      <c r="N49" s="35"/>
      <c r="O49" s="35"/>
    </row>
    <row r="50" spans="1:15" ht="12.75">
      <c r="A50" s="41"/>
      <c r="B50" s="35"/>
      <c r="C50" s="489"/>
      <c r="D50" s="489"/>
      <c r="E50" s="489"/>
      <c r="F50" s="489"/>
      <c r="G50" s="489"/>
      <c r="H50" s="489"/>
      <c r="I50" s="489"/>
      <c r="J50" s="489"/>
      <c r="K50" s="489"/>
      <c r="L50" s="489"/>
      <c r="M50" s="35"/>
      <c r="N50" s="35"/>
      <c r="O50" s="35"/>
    </row>
    <row r="51" spans="1:15" ht="12.75">
      <c r="A51" s="41"/>
      <c r="B51" s="35"/>
      <c r="C51" s="57"/>
      <c r="D51" s="57"/>
      <c r="E51" s="52"/>
      <c r="F51" s="53"/>
      <c r="G51" s="53"/>
      <c r="H51" s="53"/>
      <c r="I51" s="53"/>
      <c r="J51" s="53"/>
      <c r="K51" s="53"/>
      <c r="L51" s="54"/>
      <c r="M51" s="35"/>
      <c r="N51" s="35"/>
      <c r="O51" s="35"/>
    </row>
    <row r="52" spans="1:15" ht="24.75" customHeight="1">
      <c r="A52" s="41"/>
      <c r="B52" s="35"/>
      <c r="C52" s="57"/>
      <c r="D52" s="57"/>
      <c r="E52" s="55"/>
      <c r="F52" s="54"/>
      <c r="G52" s="54"/>
      <c r="H52" s="54"/>
      <c r="I52" s="54"/>
      <c r="J52" s="54"/>
      <c r="K52" s="54"/>
      <c r="L52" s="55"/>
      <c r="M52" s="35"/>
      <c r="N52" s="35"/>
      <c r="O52" s="35"/>
    </row>
    <row r="53" spans="1:15" ht="12.75">
      <c r="A53" s="41"/>
      <c r="B53" s="35"/>
      <c r="C53" s="490"/>
      <c r="D53" s="490"/>
      <c r="E53" s="490"/>
      <c r="F53" s="53"/>
      <c r="G53" s="53"/>
      <c r="H53" s="53"/>
      <c r="I53" s="53"/>
      <c r="J53" s="53"/>
      <c r="K53" s="54"/>
      <c r="L53" s="54"/>
      <c r="M53" s="35"/>
      <c r="N53" s="35"/>
      <c r="O53" s="35"/>
    </row>
    <row r="54" spans="1:15" ht="12.75">
      <c r="A54" s="41"/>
      <c r="B54" s="35"/>
      <c r="C54" s="55"/>
      <c r="D54" s="55"/>
      <c r="E54" s="55"/>
      <c r="F54" s="56"/>
      <c r="G54" s="491"/>
      <c r="H54" s="491"/>
      <c r="I54" s="54"/>
      <c r="J54" s="54"/>
      <c r="K54" s="55"/>
      <c r="L54" s="55"/>
      <c r="M54" s="35"/>
      <c r="N54" s="35"/>
      <c r="O54" s="35"/>
    </row>
    <row r="55" spans="1:15" ht="12.75">
      <c r="A55" s="41"/>
      <c r="B55" s="35"/>
      <c r="C55" s="490"/>
      <c r="D55" s="490"/>
      <c r="E55" s="490"/>
      <c r="F55" s="55"/>
      <c r="G55" s="55"/>
      <c r="H55" s="55"/>
      <c r="I55" s="55"/>
      <c r="J55" s="55"/>
      <c r="K55" s="492"/>
      <c r="L55" s="492"/>
      <c r="M55" s="35"/>
      <c r="N55" s="35"/>
      <c r="O55" s="35"/>
    </row>
    <row r="56" spans="1:15" ht="12.75">
      <c r="A56" s="41"/>
      <c r="B56" s="35"/>
      <c r="C56" s="55"/>
      <c r="D56" s="55"/>
      <c r="E56" s="55"/>
      <c r="F56" s="56"/>
      <c r="G56" s="488"/>
      <c r="H56" s="488"/>
      <c r="I56" s="488"/>
      <c r="J56" s="488"/>
      <c r="K56" s="55"/>
      <c r="L56" s="55"/>
      <c r="M56" s="35"/>
      <c r="N56" s="35"/>
      <c r="O56" s="35"/>
    </row>
    <row r="57" spans="1:15" ht="12.75">
      <c r="A57" s="41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2.75">
      <c r="A58" s="41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2.75">
      <c r="A59" s="41"/>
      <c r="B59" s="35"/>
      <c r="C59" s="42"/>
      <c r="D59" s="35"/>
      <c r="E59" s="35"/>
      <c r="F59" s="35"/>
      <c r="G59" s="43"/>
      <c r="H59" s="43"/>
      <c r="I59" s="51"/>
      <c r="J59" s="51"/>
      <c r="K59" s="51"/>
      <c r="L59" s="43"/>
      <c r="M59" s="35"/>
      <c r="N59" s="35"/>
      <c r="O59" s="35"/>
    </row>
    <row r="60" spans="1:15" ht="12.75">
      <c r="A60" s="41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2.75">
      <c r="A61" s="41"/>
      <c r="B61" s="35"/>
      <c r="C61" s="42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4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</sheetData>
  <sheetProtection/>
  <mergeCells count="39">
    <mergeCell ref="A5:N5"/>
    <mergeCell ref="A6:N6"/>
    <mergeCell ref="A8:N8"/>
    <mergeCell ref="A9:N9"/>
    <mergeCell ref="C23:L23"/>
    <mergeCell ref="C24:D24"/>
    <mergeCell ref="F24:K24"/>
    <mergeCell ref="A12:N13"/>
    <mergeCell ref="G15:H15"/>
    <mergeCell ref="J15:K15"/>
    <mergeCell ref="C18:D18"/>
    <mergeCell ref="E18:K18"/>
    <mergeCell ref="E20:F20"/>
    <mergeCell ref="E22:K22"/>
    <mergeCell ref="C27:L27"/>
    <mergeCell ref="C28:D28"/>
    <mergeCell ref="F28:K28"/>
    <mergeCell ref="C42:L42"/>
    <mergeCell ref="C34:C35"/>
    <mergeCell ref="E34:E35"/>
    <mergeCell ref="C32:F32"/>
    <mergeCell ref="D34:D35"/>
    <mergeCell ref="F30:K30"/>
    <mergeCell ref="D30:E30"/>
    <mergeCell ref="E43:K43"/>
    <mergeCell ref="C44:L44"/>
    <mergeCell ref="C45:E45"/>
    <mergeCell ref="G45:H45"/>
    <mergeCell ref="J45:K45"/>
    <mergeCell ref="C47:E47"/>
    <mergeCell ref="G47:J47"/>
    <mergeCell ref="K47:L47"/>
    <mergeCell ref="C46:L46"/>
    <mergeCell ref="G56:J56"/>
    <mergeCell ref="C50:L50"/>
    <mergeCell ref="C53:E53"/>
    <mergeCell ref="G54:H54"/>
    <mergeCell ref="C55:E55"/>
    <mergeCell ref="K55:L55"/>
  </mergeCells>
  <hyperlinks>
    <hyperlink ref="G47" r:id="rId1" display="fportelli@erg.it"/>
  </hyperlinks>
  <printOptions/>
  <pageMargins left="0.7" right="0.7" top="0.75" bottom="0.75" header="0.3" footer="0.3"/>
  <pageSetup horizontalDpi="600" verticalDpi="600" orientation="portrait" paperSize="9" scale="62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2:K20"/>
  <sheetViews>
    <sheetView showGridLines="0" view="pageBreakPreview" zoomScale="70" zoomScaleSheetLayoutView="70" workbookViewId="0" topLeftCell="A1">
      <selection activeCell="B9" sqref="B9"/>
    </sheetView>
  </sheetViews>
  <sheetFormatPr defaultColWidth="9.140625" defaultRowHeight="12.75"/>
  <cols>
    <col min="1" max="1" width="18.00390625" style="0" customWidth="1"/>
    <col min="2" max="2" width="24.8515625" style="0" customWidth="1"/>
    <col min="3" max="3" width="16.421875" style="0" bestFit="1" customWidth="1"/>
    <col min="4" max="4" width="15.8515625" style="0" customWidth="1"/>
    <col min="5" max="5" width="15.28125" style="198" bestFit="1" customWidth="1"/>
    <col min="6" max="6" width="16.7109375" style="0" bestFit="1" customWidth="1"/>
    <col min="7" max="7" width="15.7109375" style="198" customWidth="1"/>
    <col min="8" max="8" width="15.8515625" style="0" customWidth="1"/>
    <col min="9" max="9" width="16.140625" style="0" customWidth="1"/>
    <col min="10" max="10" width="10.28125" style="0" bestFit="1" customWidth="1"/>
    <col min="11" max="11" width="10.7109375" style="0" bestFit="1" customWidth="1"/>
  </cols>
  <sheetData>
    <row r="2" spans="1:11" ht="19.5">
      <c r="A2" s="546" t="s">
        <v>254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</row>
    <row r="5" spans="1:9" ht="15">
      <c r="A5" s="656" t="s">
        <v>255</v>
      </c>
      <c r="B5" s="656"/>
      <c r="C5" s="656"/>
      <c r="D5" s="656"/>
      <c r="E5" s="656"/>
      <c r="F5" s="656"/>
      <c r="G5" s="656"/>
      <c r="H5" s="656"/>
      <c r="I5" s="656"/>
    </row>
    <row r="6" spans="1:11" s="198" customFormat="1" ht="13.5" thickBot="1">
      <c r="A6" s="195"/>
      <c r="B6" s="195"/>
      <c r="C6" s="195"/>
      <c r="D6" s="204"/>
      <c r="E6" s="195"/>
      <c r="F6" s="89"/>
      <c r="H6"/>
      <c r="I6"/>
      <c r="J6"/>
      <c r="K6"/>
    </row>
    <row r="7" spans="1:11" s="198" customFormat="1" ht="38.25" customHeight="1" thickBot="1">
      <c r="A7" s="224" t="s">
        <v>259</v>
      </c>
      <c r="B7" s="224" t="s">
        <v>257</v>
      </c>
      <c r="C7" s="195"/>
      <c r="D7" s="204"/>
      <c r="E7" s="195"/>
      <c r="F7" s="89"/>
      <c r="H7"/>
      <c r="I7"/>
      <c r="J7"/>
      <c r="K7"/>
    </row>
    <row r="8" spans="1:2" ht="15.75" thickBot="1">
      <c r="A8" s="220"/>
      <c r="B8" s="220" t="s">
        <v>256</v>
      </c>
    </row>
    <row r="9" spans="1:11" s="198" customFormat="1" ht="30" customHeight="1">
      <c r="A9" s="221" t="s">
        <v>134</v>
      </c>
      <c r="B9" s="217">
        <v>4722.439659359575</v>
      </c>
      <c r="C9"/>
      <c r="D9"/>
      <c r="E9" s="10"/>
      <c r="F9"/>
      <c r="H9"/>
      <c r="I9"/>
      <c r="J9"/>
      <c r="K9"/>
    </row>
    <row r="10" spans="1:11" s="198" customFormat="1" ht="30" customHeight="1">
      <c r="A10" s="222" t="s">
        <v>135</v>
      </c>
      <c r="B10" s="218">
        <v>6439.969537171745</v>
      </c>
      <c r="C10"/>
      <c r="D10"/>
      <c r="E10" s="10"/>
      <c r="F10"/>
      <c r="H10"/>
      <c r="I10"/>
      <c r="J10"/>
      <c r="K10"/>
    </row>
    <row r="11" spans="1:11" s="198" customFormat="1" ht="30" customHeight="1">
      <c r="A11" s="222" t="s">
        <v>136</v>
      </c>
      <c r="B11" s="218">
        <v>3327.0372374829485</v>
      </c>
      <c r="C11"/>
      <c r="D11"/>
      <c r="F11"/>
      <c r="H11"/>
      <c r="I11"/>
      <c r="J11"/>
      <c r="K11"/>
    </row>
    <row r="12" spans="1:2" ht="30" customHeight="1">
      <c r="A12" s="222" t="s">
        <v>129</v>
      </c>
      <c r="B12" s="218">
        <v>2855.7571012803655</v>
      </c>
    </row>
    <row r="13" spans="1:2" ht="30" customHeight="1">
      <c r="A13" s="222" t="s">
        <v>130</v>
      </c>
      <c r="B13" s="218">
        <v>6602.803278645921</v>
      </c>
    </row>
    <row r="14" spans="1:2" ht="30" customHeight="1">
      <c r="A14" s="222" t="s">
        <v>131</v>
      </c>
      <c r="B14" s="218">
        <v>5618.247858699329</v>
      </c>
    </row>
    <row r="15" spans="1:2" ht="30" customHeight="1">
      <c r="A15" s="222" t="s">
        <v>132</v>
      </c>
      <c r="B15" s="218">
        <v>6883.019507009586</v>
      </c>
    </row>
    <row r="16" spans="1:2" ht="30" customHeight="1">
      <c r="A16" s="222" t="s">
        <v>133</v>
      </c>
      <c r="B16" s="218">
        <v>5133.527497983854</v>
      </c>
    </row>
    <row r="17" spans="1:2" ht="30" customHeight="1">
      <c r="A17" s="222" t="s">
        <v>41</v>
      </c>
      <c r="B17" s="218">
        <v>5594.988836105892</v>
      </c>
    </row>
    <row r="18" spans="1:2" ht="30" customHeight="1">
      <c r="A18" s="222" t="s">
        <v>42</v>
      </c>
      <c r="B18" s="218">
        <v>4075.8633789241676</v>
      </c>
    </row>
    <row r="19" spans="1:2" ht="30" customHeight="1">
      <c r="A19" s="222" t="s">
        <v>43</v>
      </c>
      <c r="B19" s="218">
        <v>4972.234455279217</v>
      </c>
    </row>
    <row r="20" spans="1:2" ht="30" customHeight="1" thickBot="1">
      <c r="A20" s="223" t="s">
        <v>44</v>
      </c>
      <c r="B20" s="219">
        <v>5301.6346623183135</v>
      </c>
    </row>
  </sheetData>
  <sheetProtection/>
  <mergeCells count="2">
    <mergeCell ref="A5:I5"/>
    <mergeCell ref="A2:K2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view="pageBreakPreview" zoomScale="85" zoomScaleSheetLayoutView="85" zoomScalePageLayoutView="0" workbookViewId="0" topLeftCell="A1">
      <selection activeCell="A20" sqref="A20"/>
    </sheetView>
  </sheetViews>
  <sheetFormatPr defaultColWidth="9.140625" defaultRowHeight="12.75"/>
  <cols>
    <col min="1" max="1" width="37.421875" style="1" customWidth="1"/>
    <col min="2" max="16384" width="9.140625" style="1" customWidth="1"/>
  </cols>
  <sheetData>
    <row r="1" spans="1:17" ht="36" customHeight="1">
      <c r="A1" s="522" t="s">
        <v>77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9"/>
      <c r="O1" s="59"/>
      <c r="P1" s="59"/>
      <c r="Q1" s="59"/>
    </row>
    <row r="2" spans="1:17" ht="18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4" ht="12.75">
      <c r="A4" s="60"/>
    </row>
    <row r="5" spans="1:6" ht="20.25" customHeight="1">
      <c r="A5" s="60" t="s">
        <v>78</v>
      </c>
      <c r="B5" s="523" t="s">
        <v>220</v>
      </c>
      <c r="C5" s="523"/>
      <c r="D5" s="523"/>
      <c r="E5" s="523"/>
      <c r="F5" s="523"/>
    </row>
    <row r="6" spans="1:6" ht="20.25" customHeight="1">
      <c r="A6" s="60"/>
      <c r="B6" s="61"/>
      <c r="C6" s="61"/>
      <c r="D6" s="61"/>
      <c r="E6" s="61"/>
      <c r="F6" s="61"/>
    </row>
    <row r="7" spans="1:6" ht="12.75">
      <c r="A7" s="524" t="s">
        <v>79</v>
      </c>
      <c r="B7" s="524"/>
      <c r="C7" s="524"/>
      <c r="D7" s="524"/>
      <c r="E7" s="524"/>
      <c r="F7" s="524"/>
    </row>
    <row r="8" spans="1:6" ht="12.75">
      <c r="A8" s="524"/>
      <c r="B8" s="524"/>
      <c r="C8" s="524"/>
      <c r="D8" s="524"/>
      <c r="E8" s="524"/>
      <c r="F8" s="524"/>
    </row>
    <row r="10" spans="1:10" ht="24" customHeight="1">
      <c r="A10" s="60"/>
      <c r="B10" s="525" t="s">
        <v>80</v>
      </c>
      <c r="C10" s="525"/>
      <c r="D10" s="525"/>
      <c r="E10" s="525"/>
      <c r="F10" s="525"/>
      <c r="G10" s="525"/>
      <c r="H10" s="525"/>
      <c r="I10" s="525"/>
      <c r="J10" s="525"/>
    </row>
    <row r="11" spans="1:13" ht="12.75">
      <c r="A11" s="521" t="s">
        <v>81</v>
      </c>
      <c r="B11" s="521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</row>
    <row r="12" spans="1:13" ht="12.75">
      <c r="A12" s="521"/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</row>
    <row r="13" spans="1:13" ht="12.75">
      <c r="A13" s="521"/>
      <c r="B13" s="521"/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21"/>
    </row>
    <row r="15" spans="1:6" ht="21.75" customHeight="1">
      <c r="A15" s="60"/>
      <c r="F15" s="62" t="s">
        <v>82</v>
      </c>
    </row>
    <row r="16" spans="1:13" ht="12.75">
      <c r="A16" s="521" t="s">
        <v>83</v>
      </c>
      <c r="B16" s="521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</row>
    <row r="17" spans="1:11" ht="12.75">
      <c r="A17" s="66" t="s">
        <v>691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ht="12.75">
      <c r="A18" s="63"/>
    </row>
    <row r="19" ht="12.75">
      <c r="A19" s="64" t="s">
        <v>84</v>
      </c>
    </row>
    <row r="20" ht="12.75">
      <c r="A20" s="237">
        <v>42478</v>
      </c>
    </row>
    <row r="21" ht="12.75">
      <c r="A21" s="60"/>
    </row>
    <row r="22" ht="12.75">
      <c r="A22" s="63"/>
    </row>
    <row r="23" ht="12.75">
      <c r="A23" s="65"/>
    </row>
    <row r="24" ht="12.75">
      <c r="A24" s="66"/>
    </row>
  </sheetData>
  <sheetProtection/>
  <mergeCells count="6">
    <mergeCell ref="A11:M13"/>
    <mergeCell ref="A16:M16"/>
    <mergeCell ref="A1:M1"/>
    <mergeCell ref="B5:F5"/>
    <mergeCell ref="A7:F8"/>
    <mergeCell ref="B10:J10"/>
  </mergeCell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I57"/>
  <sheetViews>
    <sheetView showGridLines="0" view="pageBreakPreview" zoomScale="70" zoomScaleNormal="80" zoomScaleSheetLayoutView="70" zoomScalePageLayoutView="0" workbookViewId="0" topLeftCell="A19">
      <selection activeCell="A9" sqref="A9"/>
    </sheetView>
  </sheetViews>
  <sheetFormatPr defaultColWidth="9.140625" defaultRowHeight="12.75"/>
  <cols>
    <col min="1" max="1" width="23.140625" style="1" customWidth="1"/>
    <col min="2" max="2" width="21.140625" style="1" customWidth="1"/>
    <col min="3" max="3" width="20.57421875" style="1" customWidth="1"/>
    <col min="4" max="5" width="23.8515625" style="1" bestFit="1" customWidth="1"/>
    <col min="6" max="6" width="20.28125" style="1" bestFit="1" customWidth="1"/>
    <col min="7" max="7" width="20.7109375" style="1" bestFit="1" customWidth="1"/>
    <col min="8" max="8" width="15.28125" style="1" customWidth="1"/>
    <col min="9" max="9" width="16.7109375" style="1" customWidth="1"/>
    <col min="10" max="11" width="15.8515625" style="1" bestFit="1" customWidth="1"/>
    <col min="12" max="12" width="16.140625" style="1" customWidth="1"/>
    <col min="13" max="13" width="18.140625" style="1" bestFit="1" customWidth="1"/>
    <col min="14" max="14" width="19.140625" style="1" bestFit="1" customWidth="1"/>
    <col min="15" max="15" width="15.8515625" style="1" customWidth="1"/>
    <col min="16" max="16" width="14.140625" style="1" bestFit="1" customWidth="1"/>
    <col min="17" max="17" width="15.57421875" style="1" customWidth="1"/>
    <col min="18" max="18" width="13.7109375" style="1" customWidth="1"/>
    <col min="19" max="19" width="13.57421875" style="1" customWidth="1"/>
    <col min="20" max="20" width="30.8515625" style="1" customWidth="1"/>
    <col min="21" max="21" width="12.421875" style="1" customWidth="1"/>
    <col min="22" max="22" width="12.7109375" style="1" customWidth="1"/>
    <col min="23" max="23" width="14.421875" style="1" customWidth="1"/>
    <col min="24" max="24" width="17.00390625" style="1" customWidth="1"/>
    <col min="25" max="25" width="16.00390625" style="1" customWidth="1"/>
    <col min="26" max="26" width="13.28125" style="1" customWidth="1"/>
    <col min="27" max="27" width="15.28125" style="1" customWidth="1"/>
    <col min="28" max="28" width="16.140625" style="1" customWidth="1"/>
    <col min="29" max="29" width="17.28125" style="1" customWidth="1"/>
    <col min="30" max="30" width="22.140625" style="1" customWidth="1"/>
    <col min="31" max="31" width="21.140625" style="1" customWidth="1"/>
    <col min="32" max="32" width="38.28125" style="1" customWidth="1"/>
    <col min="33" max="33" width="38.140625" style="1" customWidth="1"/>
    <col min="34" max="16384" width="9.140625" style="1" customWidth="1"/>
  </cols>
  <sheetData>
    <row r="1" spans="1:30" ht="18.75" customHeight="1">
      <c r="A1" s="5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W1" s="2"/>
      <c r="X1" s="2"/>
      <c r="Y1" s="2"/>
      <c r="Z1" s="2"/>
      <c r="AC1" s="2"/>
      <c r="AD1" s="2"/>
    </row>
    <row r="2" spans="1:35" ht="19.5" customHeight="1">
      <c r="A2" s="546" t="s">
        <v>121</v>
      </c>
      <c r="B2" s="547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5">
      <c r="A3" s="10"/>
      <c r="B3" s="20"/>
      <c r="C3" s="26"/>
      <c r="D3" s="7"/>
      <c r="E3" s="7"/>
      <c r="F3" s="7"/>
      <c r="G3" s="7"/>
      <c r="H3" s="7"/>
      <c r="I3" s="7"/>
      <c r="J3" s="7"/>
      <c r="K3" s="7"/>
      <c r="L3" s="7"/>
      <c r="M3" s="7"/>
      <c r="O3" s="7"/>
      <c r="P3" s="10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>
      <c r="A4" s="527" t="s">
        <v>122</v>
      </c>
      <c r="B4" s="527"/>
      <c r="C4" s="527"/>
      <c r="D4" s="527"/>
      <c r="E4" s="7"/>
      <c r="F4" s="7"/>
      <c r="G4" s="7"/>
      <c r="H4" s="7"/>
      <c r="I4" s="7"/>
      <c r="J4" s="7"/>
      <c r="K4" s="7"/>
      <c r="L4" s="7"/>
      <c r="M4" s="7"/>
      <c r="O4" s="7"/>
      <c r="P4" s="10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.75" thickBot="1">
      <c r="A5" s="27"/>
      <c r="B5" s="27"/>
      <c r="C5" s="27"/>
      <c r="D5" s="27"/>
      <c r="E5" s="7"/>
      <c r="F5" s="7"/>
      <c r="G5" s="7"/>
      <c r="H5" s="7"/>
      <c r="I5" s="7"/>
      <c r="J5" s="7"/>
      <c r="K5" s="7"/>
      <c r="L5" s="7"/>
      <c r="M5" s="7"/>
      <c r="O5" s="7"/>
      <c r="P5" s="10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">
      <c r="A6" s="549" t="s">
        <v>56</v>
      </c>
      <c r="B6" s="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O6" s="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.75" thickBot="1">
      <c r="A7" s="550"/>
      <c r="B7" s="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O7" s="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5.75" thickBot="1">
      <c r="A8" s="87" t="s">
        <v>57</v>
      </c>
      <c r="B8" s="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O8" s="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.75" thickBot="1">
      <c r="A9" s="88">
        <v>967.4</v>
      </c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O9" s="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">
      <c r="A10" s="4"/>
      <c r="B10" s="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O10" s="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">
      <c r="A11" s="4"/>
      <c r="B11" s="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O11" s="7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9.5" customHeight="1">
      <c r="A12" s="4"/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7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9.5" customHeight="1">
      <c r="A13" s="526" t="s">
        <v>123</v>
      </c>
      <c r="B13" s="527"/>
      <c r="C13" s="528"/>
      <c r="D13" s="528"/>
      <c r="E13" s="528"/>
      <c r="F13" s="528"/>
      <c r="G13" s="528"/>
      <c r="H13" s="7"/>
      <c r="I13" s="7"/>
      <c r="J13" s="7"/>
      <c r="K13" s="7"/>
      <c r="L13" s="7"/>
      <c r="M13" s="7"/>
      <c r="O13" s="7"/>
      <c r="P13" s="7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9.5" customHeight="1" thickBot="1">
      <c r="A14" s="4"/>
      <c r="B14" s="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5" thickBot="1">
      <c r="A15" s="499" t="s">
        <v>59</v>
      </c>
      <c r="B15" s="13" t="s">
        <v>21</v>
      </c>
      <c r="C15" s="6" t="s">
        <v>22</v>
      </c>
      <c r="D15" s="6" t="s">
        <v>23</v>
      </c>
      <c r="E15" s="6" t="s">
        <v>24</v>
      </c>
      <c r="F15" s="6" t="s">
        <v>25</v>
      </c>
      <c r="G15" s="6" t="s">
        <v>26</v>
      </c>
      <c r="H15" s="6" t="s">
        <v>27</v>
      </c>
      <c r="I15" s="6" t="s">
        <v>28</v>
      </c>
      <c r="J15" s="6" t="s">
        <v>29</v>
      </c>
      <c r="K15" s="6" t="s">
        <v>30</v>
      </c>
      <c r="L15" s="6" t="s">
        <v>31</v>
      </c>
      <c r="M15" s="17" t="s">
        <v>32</v>
      </c>
      <c r="N15" s="542" t="s">
        <v>5</v>
      </c>
      <c r="O15" s="501"/>
      <c r="Q15" s="501"/>
      <c r="R15" s="501"/>
      <c r="S15" s="1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9.5" customHeight="1" thickBot="1">
      <c r="A16" s="541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543"/>
      <c r="O16" s="502" t="s">
        <v>1</v>
      </c>
      <c r="Q16" s="10"/>
      <c r="R16" s="10"/>
      <c r="S16" s="10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33" customHeight="1" thickBot="1">
      <c r="A17" s="31" t="s">
        <v>37</v>
      </c>
      <c r="B17" s="130">
        <v>0.4304126144740456</v>
      </c>
      <c r="C17" s="131">
        <v>0.45812857693627157</v>
      </c>
      <c r="D17" s="131">
        <v>0.47132913878425886</v>
      </c>
      <c r="E17" s="131">
        <v>0.4643874620508136</v>
      </c>
      <c r="F17" s="131">
        <v>0.4761208979064274</v>
      </c>
      <c r="G17" s="131">
        <v>0.47737463344616765</v>
      </c>
      <c r="H17" s="131">
        <v>0.49368557908279387</v>
      </c>
      <c r="I17" s="131">
        <v>0.46915731174180714</v>
      </c>
      <c r="J17" s="131">
        <v>0.4722916772628389</v>
      </c>
      <c r="K17" s="131">
        <v>0.46507493844127734</v>
      </c>
      <c r="L17" s="131">
        <v>0.4597517340423903</v>
      </c>
      <c r="M17" s="131">
        <v>0.45809504413960095</v>
      </c>
      <c r="N17" s="19" t="s">
        <v>39</v>
      </c>
      <c r="O17" s="10"/>
      <c r="P17" s="7"/>
      <c r="Q17" s="10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9.5" customHeight="1">
      <c r="A18" s="4"/>
      <c r="B18" s="4"/>
      <c r="C18" s="7"/>
      <c r="D18" s="7"/>
      <c r="E18" s="7"/>
      <c r="F18" s="7"/>
      <c r="G18" s="7"/>
      <c r="H18" s="7"/>
      <c r="I18" s="7"/>
      <c r="J18" s="30"/>
      <c r="K18" s="30"/>
      <c r="L18" s="30"/>
      <c r="M18" s="30"/>
      <c r="N18" s="7"/>
      <c r="O18" s="7"/>
      <c r="P18" s="7"/>
      <c r="Q18" s="10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9.5" customHeight="1">
      <c r="A19" s="4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0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9.5" customHeight="1">
      <c r="A20" s="526" t="s">
        <v>124</v>
      </c>
      <c r="B20" s="527"/>
      <c r="C20" s="528"/>
      <c r="D20" s="528"/>
      <c r="E20" s="528"/>
      <c r="F20" s="528"/>
      <c r="G20" s="528"/>
      <c r="H20" s="7"/>
      <c r="I20" s="7"/>
      <c r="J20" s="7"/>
      <c r="K20" s="7"/>
      <c r="L20" s="7"/>
      <c r="M20" s="7"/>
      <c r="N20" s="7"/>
      <c r="O20" s="7"/>
      <c r="P20" s="7"/>
      <c r="Q20" s="10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9.5" customHeight="1" thickBot="1">
      <c r="A21" s="4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0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9.5" customHeight="1" thickBot="1">
      <c r="A22" s="499" t="s">
        <v>58</v>
      </c>
      <c r="B22" s="13" t="s">
        <v>21</v>
      </c>
      <c r="C22" s="6" t="s">
        <v>22</v>
      </c>
      <c r="D22" s="6" t="s">
        <v>23</v>
      </c>
      <c r="E22" s="6" t="s">
        <v>24</v>
      </c>
      <c r="F22" s="6" t="s">
        <v>25</v>
      </c>
      <c r="G22" s="6" t="s">
        <v>26</v>
      </c>
      <c r="H22" s="6" t="s">
        <v>27</v>
      </c>
      <c r="I22" s="6" t="s">
        <v>28</v>
      </c>
      <c r="J22" s="6" t="s">
        <v>29</v>
      </c>
      <c r="K22" s="6" t="s">
        <v>30</v>
      </c>
      <c r="L22" s="6" t="s">
        <v>31</v>
      </c>
      <c r="M22" s="17" t="s">
        <v>32</v>
      </c>
      <c r="N22" s="542" t="s">
        <v>5</v>
      </c>
      <c r="O22" s="501"/>
      <c r="P22" s="7"/>
      <c r="Q22" s="10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9.5" customHeight="1" thickBot="1">
      <c r="A23" s="541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543"/>
      <c r="O23" s="502" t="s">
        <v>1</v>
      </c>
      <c r="P23" s="7"/>
      <c r="Q23" s="10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32.25" customHeight="1" thickBot="1">
      <c r="A24" s="16" t="s">
        <v>37</v>
      </c>
      <c r="B24" s="130">
        <v>0.4269907157431105</v>
      </c>
      <c r="C24" s="132">
        <v>0.4579200446337669</v>
      </c>
      <c r="D24" s="132">
        <v>0.45132060923473466</v>
      </c>
      <c r="E24" s="132">
        <v>0.45395871373461805</v>
      </c>
      <c r="F24" s="132">
        <v>0.47437332679612676</v>
      </c>
      <c r="G24" s="132">
        <v>0.48940420303373205</v>
      </c>
      <c r="H24" s="132">
        <v>0.48352473343708874</v>
      </c>
      <c r="I24" s="132">
        <v>0.45674178650695285</v>
      </c>
      <c r="J24" s="132">
        <v>0.4690848133042308</v>
      </c>
      <c r="K24" s="132">
        <v>0.45245846299999953</v>
      </c>
      <c r="L24" s="132">
        <v>0.4736064188969808</v>
      </c>
      <c r="M24" s="133">
        <v>0.4604011639151481</v>
      </c>
      <c r="N24" s="19" t="s">
        <v>39</v>
      </c>
      <c r="O24" s="10"/>
      <c r="P24" s="7"/>
      <c r="Q24" s="10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9.5" customHeight="1">
      <c r="A25" s="4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30"/>
      <c r="N25" s="7"/>
      <c r="O25" s="7"/>
      <c r="P25" s="7"/>
      <c r="Q25" s="10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2.75">
      <c r="A26" s="10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0"/>
      <c r="O26" s="10"/>
      <c r="P26" s="7"/>
      <c r="Q26" s="10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2.75">
      <c r="A27" s="10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0"/>
      <c r="O27" s="10"/>
      <c r="P27" s="7"/>
      <c r="Q27" s="10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2.75">
      <c r="A28" s="10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0"/>
      <c r="O28" s="10"/>
      <c r="P28" s="7"/>
      <c r="Q28" s="10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9.5" customHeight="1">
      <c r="A29" s="526" t="s">
        <v>246</v>
      </c>
      <c r="B29" s="527"/>
      <c r="C29" s="528"/>
      <c r="D29" s="528"/>
      <c r="E29" s="528"/>
      <c r="F29" s="528"/>
      <c r="G29" s="528"/>
      <c r="H29" s="7"/>
      <c r="I29" s="7"/>
      <c r="J29" s="7"/>
      <c r="K29" s="7"/>
      <c r="L29" s="7"/>
      <c r="M29" s="7"/>
      <c r="N29" s="7"/>
      <c r="O29" s="7"/>
      <c r="P29" s="7"/>
      <c r="Q29" s="10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9.5" customHeight="1" thickBot="1">
      <c r="A30" s="4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10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9.5" customHeight="1" thickBot="1">
      <c r="A31" s="499" t="s">
        <v>55</v>
      </c>
      <c r="B31" s="18" t="s">
        <v>21</v>
      </c>
      <c r="C31" s="6" t="s">
        <v>22</v>
      </c>
      <c r="D31" s="6" t="s">
        <v>23</v>
      </c>
      <c r="E31" s="6" t="s">
        <v>24</v>
      </c>
      <c r="F31" s="6" t="s">
        <v>25</v>
      </c>
      <c r="G31" s="6" t="s">
        <v>26</v>
      </c>
      <c r="H31" s="6" t="s">
        <v>27</v>
      </c>
      <c r="I31" s="6" t="s">
        <v>28</v>
      </c>
      <c r="J31" s="6" t="s">
        <v>29</v>
      </c>
      <c r="K31" s="6" t="s">
        <v>30</v>
      </c>
      <c r="L31" s="6" t="s">
        <v>31</v>
      </c>
      <c r="M31" s="17" t="s">
        <v>32</v>
      </c>
      <c r="N31" s="542" t="s">
        <v>5</v>
      </c>
      <c r="O31" s="23" t="s">
        <v>50</v>
      </c>
      <c r="Q31" s="10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9.5" customHeight="1" thickBot="1">
      <c r="A32" s="541"/>
      <c r="B32" s="28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543"/>
      <c r="O32" s="21" t="s">
        <v>48</v>
      </c>
      <c r="Q32" s="10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29.25" customHeight="1" thickBot="1">
      <c r="A33" s="29" t="s">
        <v>60</v>
      </c>
      <c r="B33" s="108">
        <v>121431.53247570002</v>
      </c>
      <c r="C33" s="108">
        <v>107700.8248995626</v>
      </c>
      <c r="D33" s="108">
        <v>60519.15506977844</v>
      </c>
      <c r="E33" s="108">
        <v>47927.8797377879</v>
      </c>
      <c r="F33" s="108">
        <v>117703.87219021987</v>
      </c>
      <c r="G33" s="108">
        <v>110492.67811234093</v>
      </c>
      <c r="H33" s="108">
        <v>131854.3013028271</v>
      </c>
      <c r="I33" s="108">
        <v>123444.36351124794</v>
      </c>
      <c r="J33" s="108">
        <v>118860.12225341797</v>
      </c>
      <c r="K33" s="108">
        <v>94127.36881068021</v>
      </c>
      <c r="L33" s="108">
        <v>119158.11812792969</v>
      </c>
      <c r="M33" s="137">
        <v>125549.20773535156</v>
      </c>
      <c r="N33" s="111" t="s">
        <v>36</v>
      </c>
      <c r="O33" s="110">
        <f>+SUM(B33:M33)</f>
        <v>1278769.4242268442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27.75" customHeight="1" thickBot="1">
      <c r="A34" s="16" t="s">
        <v>61</v>
      </c>
      <c r="B34" s="109">
        <v>123098.94945590002</v>
      </c>
      <c r="C34" s="109">
        <v>115120.89322727095</v>
      </c>
      <c r="D34" s="109">
        <v>106658.00072338771</v>
      </c>
      <c r="E34" s="109">
        <v>120557.98995428848</v>
      </c>
      <c r="F34" s="109">
        <v>94779.9859743886</v>
      </c>
      <c r="G34" s="109">
        <v>127285.49703955078</v>
      </c>
      <c r="H34" s="109">
        <v>133080.52064453124</v>
      </c>
      <c r="I34" s="109">
        <v>123881.51039252845</v>
      </c>
      <c r="J34" s="109">
        <v>116312.90165895331</v>
      </c>
      <c r="K34" s="109">
        <v>122685.55481738281</v>
      </c>
      <c r="L34" s="109">
        <v>126766.712336792</v>
      </c>
      <c r="M34" s="138">
        <v>130520.926265625</v>
      </c>
      <c r="N34" s="139" t="s">
        <v>36</v>
      </c>
      <c r="O34" s="207">
        <f>+SUM(B34:M34)</f>
        <v>1440749.4424905994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9.5" customHeight="1" thickBot="1">
      <c r="A35" s="4"/>
      <c r="B35" s="4"/>
      <c r="C35" s="7"/>
      <c r="D35" s="7"/>
      <c r="E35" s="7"/>
      <c r="F35" s="7"/>
      <c r="G35" s="7"/>
      <c r="H35" s="7"/>
      <c r="I35" s="7"/>
      <c r="J35" s="30"/>
      <c r="K35" s="30"/>
      <c r="L35" s="30"/>
      <c r="M35" s="30"/>
      <c r="N35" s="7"/>
      <c r="O35" s="206">
        <f>+SUM(O33:O34)</f>
        <v>2719518.866717444</v>
      </c>
      <c r="P35" s="544" t="s">
        <v>51</v>
      </c>
      <c r="Q35" s="545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4" ht="12.7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9.5" customHeight="1">
      <c r="A37" s="526" t="s">
        <v>247</v>
      </c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7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4.25" customHeight="1" thickBot="1">
      <c r="A38" s="3"/>
      <c r="B38" s="4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27" ht="19.5" customHeight="1">
      <c r="A39" s="532" t="s">
        <v>0</v>
      </c>
      <c r="B39" s="532" t="s">
        <v>66</v>
      </c>
      <c r="C39" s="8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128"/>
      <c r="P39" s="537" t="s">
        <v>6</v>
      </c>
      <c r="S39" s="25"/>
      <c r="T39" s="24"/>
      <c r="U39" s="25"/>
      <c r="V39" s="24"/>
      <c r="W39" s="25"/>
      <c r="X39" s="24"/>
      <c r="Y39" s="25"/>
      <c r="Z39" s="24"/>
      <c r="AA39" s="25"/>
    </row>
    <row r="40" spans="1:27" ht="18.75" customHeight="1">
      <c r="A40" s="533"/>
      <c r="B40" s="535"/>
      <c r="C40" s="83" t="s">
        <v>134</v>
      </c>
      <c r="D40" s="32" t="s">
        <v>135</v>
      </c>
      <c r="E40" s="32" t="s">
        <v>136</v>
      </c>
      <c r="F40" s="32" t="s">
        <v>129</v>
      </c>
      <c r="G40" s="32" t="s">
        <v>130</v>
      </c>
      <c r="H40" s="32" t="s">
        <v>131</v>
      </c>
      <c r="I40" s="32" t="s">
        <v>132</v>
      </c>
      <c r="J40" s="32" t="s">
        <v>133</v>
      </c>
      <c r="K40" s="32" t="s">
        <v>41</v>
      </c>
      <c r="L40" s="32" t="s">
        <v>42</v>
      </c>
      <c r="M40" s="32" t="s">
        <v>43</v>
      </c>
      <c r="N40" s="32" t="s">
        <v>44</v>
      </c>
      <c r="O40" s="129" t="s">
        <v>33</v>
      </c>
      <c r="P40" s="538"/>
      <c r="S40" s="25"/>
      <c r="T40" s="24"/>
      <c r="U40" s="25"/>
      <c r="V40" s="24"/>
      <c r="W40" s="25"/>
      <c r="X40" s="24"/>
      <c r="Y40" s="25"/>
      <c r="Z40" s="24"/>
      <c r="AA40" s="25"/>
    </row>
    <row r="41" spans="1:27" ht="18" customHeight="1" thickBot="1">
      <c r="A41" s="534"/>
      <c r="B41" s="536"/>
      <c r="C41" s="211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3"/>
      <c r="P41" s="539"/>
      <c r="S41" s="10"/>
      <c r="T41" s="10"/>
      <c r="U41" s="10"/>
      <c r="V41" s="10"/>
      <c r="W41" s="10"/>
      <c r="X41" s="10"/>
      <c r="Y41" s="10"/>
      <c r="Z41" s="10"/>
      <c r="AA41" s="10"/>
    </row>
    <row r="42" spans="1:32" s="8" customFormat="1" ht="18" customHeight="1">
      <c r="A42" s="208" t="s">
        <v>75</v>
      </c>
      <c r="B42" s="209" t="s">
        <v>76</v>
      </c>
      <c r="C42" s="448">
        <v>56009368</v>
      </c>
      <c r="D42" s="448">
        <v>47824246</v>
      </c>
      <c r="E42" s="448">
        <v>35831584</v>
      </c>
      <c r="F42" s="448">
        <v>36237875</v>
      </c>
      <c r="G42" s="448">
        <v>43810038</v>
      </c>
      <c r="H42" s="448">
        <v>48305316</v>
      </c>
      <c r="I42" s="448">
        <v>53293739</v>
      </c>
      <c r="J42" s="448">
        <v>52361539</v>
      </c>
      <c r="K42" s="448">
        <v>49044180</v>
      </c>
      <c r="L42" s="448">
        <v>46510151</v>
      </c>
      <c r="M42" s="448">
        <v>51825692</v>
      </c>
      <c r="N42" s="449">
        <v>54859333</v>
      </c>
      <c r="O42" s="454">
        <f>+SUM(C42:N42)</f>
        <v>575913061</v>
      </c>
      <c r="P42" s="210" t="s">
        <v>53</v>
      </c>
      <c r="S42" s="10"/>
      <c r="T42" s="10"/>
      <c r="U42" s="10"/>
      <c r="V42" s="10"/>
      <c r="W42" s="10"/>
      <c r="X42" s="10"/>
      <c r="Y42" s="10"/>
      <c r="Z42" s="10"/>
      <c r="AA42" s="10"/>
      <c r="AE42" s="1"/>
      <c r="AF42" s="1"/>
    </row>
    <row r="43" spans="1:17" ht="12.75">
      <c r="A43" s="143" t="s">
        <v>75</v>
      </c>
      <c r="B43" s="142" t="s">
        <v>88</v>
      </c>
      <c r="C43" s="450" t="s">
        <v>343</v>
      </c>
      <c r="D43" s="450">
        <v>491933</v>
      </c>
      <c r="E43" s="450">
        <v>7981</v>
      </c>
      <c r="F43" s="450">
        <v>86255</v>
      </c>
      <c r="G43" s="450">
        <v>26853</v>
      </c>
      <c r="H43" s="450">
        <v>315535</v>
      </c>
      <c r="I43" s="450">
        <v>1375838</v>
      </c>
      <c r="J43" s="450">
        <v>71087</v>
      </c>
      <c r="K43" s="450">
        <v>38367</v>
      </c>
      <c r="L43" s="450" t="s">
        <v>343</v>
      </c>
      <c r="M43" s="450" t="s">
        <v>343</v>
      </c>
      <c r="N43" s="451" t="s">
        <v>343</v>
      </c>
      <c r="O43" s="455">
        <f>+SUM(C43:N43)</f>
        <v>2413849</v>
      </c>
      <c r="P43" s="140" t="s">
        <v>53</v>
      </c>
      <c r="Q43" s="529"/>
    </row>
    <row r="44" spans="1:17" ht="13.5" thickBot="1">
      <c r="A44" s="144" t="s">
        <v>74</v>
      </c>
      <c r="B44" s="145" t="s">
        <v>88</v>
      </c>
      <c r="C44" s="452" t="s">
        <v>343</v>
      </c>
      <c r="D44" s="452">
        <v>996.0958196859278</v>
      </c>
      <c r="E44" s="452">
        <v>3442.3891638762643</v>
      </c>
      <c r="F44" s="452">
        <v>4049.0500863341495</v>
      </c>
      <c r="G44" s="452">
        <v>3375.6169293196153</v>
      </c>
      <c r="H44" s="452">
        <v>3599.4307274973507</v>
      </c>
      <c r="I44" s="452">
        <v>1418.9584312076734</v>
      </c>
      <c r="J44" s="452">
        <v>241.31429818350784</v>
      </c>
      <c r="K44" s="452">
        <v>4192.476437569649</v>
      </c>
      <c r="L44" s="452" t="s">
        <v>343</v>
      </c>
      <c r="M44" s="452" t="s">
        <v>343</v>
      </c>
      <c r="N44" s="453" t="s">
        <v>343</v>
      </c>
      <c r="O44" s="456">
        <f>+SUM(C44:N44)</f>
        <v>21315.331893674134</v>
      </c>
      <c r="P44" s="141" t="s">
        <v>40</v>
      </c>
      <c r="Q44" s="529"/>
    </row>
    <row r="45" spans="1:17" ht="12.75">
      <c r="A45" s="146"/>
      <c r="B45" s="147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9"/>
      <c r="P45" s="9"/>
      <c r="Q45" s="9"/>
    </row>
    <row r="46" spans="1:17" ht="12.75">
      <c r="A46" s="540"/>
      <c r="B46" s="540"/>
      <c r="C46" s="540"/>
      <c r="D46" s="540"/>
      <c r="E46" s="540"/>
      <c r="F46" s="148"/>
      <c r="G46" s="148"/>
      <c r="H46" s="148"/>
      <c r="I46" s="148"/>
      <c r="J46" s="148"/>
      <c r="K46" s="148"/>
      <c r="L46" s="148"/>
      <c r="M46" s="148"/>
      <c r="N46" s="148"/>
      <c r="O46" s="149"/>
      <c r="P46" s="9"/>
      <c r="Q46" s="9"/>
    </row>
    <row r="47" spans="1:17" ht="12.75">
      <c r="A47" s="540"/>
      <c r="B47" s="540"/>
      <c r="C47" s="540"/>
      <c r="D47" s="540"/>
      <c r="E47" s="540"/>
      <c r="F47" s="148"/>
      <c r="G47" s="148"/>
      <c r="H47" s="148"/>
      <c r="I47" s="148"/>
      <c r="J47" s="148"/>
      <c r="K47" s="148"/>
      <c r="L47" s="148"/>
      <c r="M47" s="148"/>
      <c r="N47" s="148"/>
      <c r="O47" s="149"/>
      <c r="P47" s="9"/>
      <c r="Q47" s="9"/>
    </row>
    <row r="48" spans="1:17" ht="12.75">
      <c r="A48" s="205"/>
      <c r="B48" s="205"/>
      <c r="C48" s="205"/>
      <c r="D48" s="205"/>
      <c r="E48" s="205"/>
      <c r="F48" s="148"/>
      <c r="G48" s="148"/>
      <c r="H48" s="148"/>
      <c r="I48" s="148"/>
      <c r="J48" s="148"/>
      <c r="K48" s="148"/>
      <c r="L48" s="148"/>
      <c r="M48" s="148"/>
      <c r="N48" s="148"/>
      <c r="O48" s="149"/>
      <c r="P48" s="9"/>
      <c r="Q48" s="9"/>
    </row>
    <row r="49" spans="1:17" ht="12.75">
      <c r="A49" s="146"/>
      <c r="B49" s="147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9"/>
      <c r="P49" s="9"/>
      <c r="Q49" s="9"/>
    </row>
    <row r="50" spans="1:3" ht="15">
      <c r="A50" s="526" t="s">
        <v>248</v>
      </c>
      <c r="B50" s="527"/>
      <c r="C50" s="527"/>
    </row>
    <row r="51" ht="13.5" thickBot="1"/>
    <row r="52" spans="1:14" ht="13.5" thickBot="1">
      <c r="A52" s="530" t="s">
        <v>55</v>
      </c>
      <c r="B52" s="73" t="s">
        <v>21</v>
      </c>
      <c r="C52" s="73" t="s">
        <v>128</v>
      </c>
      <c r="D52" s="73" t="s">
        <v>23</v>
      </c>
      <c r="E52" s="73" t="s">
        <v>24</v>
      </c>
      <c r="F52" s="73" t="s">
        <v>25</v>
      </c>
      <c r="G52" s="73" t="s">
        <v>26</v>
      </c>
      <c r="H52" s="73" t="s">
        <v>27</v>
      </c>
      <c r="I52" s="73" t="s">
        <v>28</v>
      </c>
      <c r="J52" s="73" t="s">
        <v>29</v>
      </c>
      <c r="K52" s="73" t="s">
        <v>30</v>
      </c>
      <c r="L52" s="73" t="s">
        <v>31</v>
      </c>
      <c r="M52" s="74" t="s">
        <v>32</v>
      </c>
      <c r="N52" s="72" t="s">
        <v>113</v>
      </c>
    </row>
    <row r="53" spans="1:14" ht="24.75" customHeight="1" thickBot="1">
      <c r="A53" s="531"/>
      <c r="B53" s="116" t="s">
        <v>114</v>
      </c>
      <c r="C53" s="116" t="s">
        <v>114</v>
      </c>
      <c r="D53" s="116" t="s">
        <v>114</v>
      </c>
      <c r="E53" s="116" t="s">
        <v>114</v>
      </c>
      <c r="F53" s="116" t="s">
        <v>114</v>
      </c>
      <c r="G53" s="116" t="s">
        <v>114</v>
      </c>
      <c r="H53" s="116" t="s">
        <v>114</v>
      </c>
      <c r="I53" s="116" t="s">
        <v>114</v>
      </c>
      <c r="J53" s="116" t="s">
        <v>114</v>
      </c>
      <c r="K53" s="117" t="s">
        <v>114</v>
      </c>
      <c r="L53" s="117" t="s">
        <v>114</v>
      </c>
      <c r="M53" s="118" t="s">
        <v>114</v>
      </c>
      <c r="N53" s="225" t="s">
        <v>114</v>
      </c>
    </row>
    <row r="54" spans="1:14" ht="29.25" customHeight="1" thickBot="1">
      <c r="A54" s="126" t="s">
        <v>217</v>
      </c>
      <c r="B54" s="120">
        <v>3089613.3959999997</v>
      </c>
      <c r="C54" s="121">
        <v>2774027.147719498</v>
      </c>
      <c r="D54" s="121">
        <v>2003852.4331323337</v>
      </c>
      <c r="E54" s="121">
        <v>1893156.952986624</v>
      </c>
      <c r="F54" s="121">
        <v>3196491.1673241258</v>
      </c>
      <c r="G54" s="121">
        <v>2831562.0621738434</v>
      </c>
      <c r="H54" s="121">
        <v>3251814.059425354</v>
      </c>
      <c r="I54" s="121">
        <v>3362404.031273435</v>
      </c>
      <c r="J54" s="121">
        <v>3011827.2718811035</v>
      </c>
      <c r="K54" s="121">
        <v>2529745.8344541043</v>
      </c>
      <c r="L54" s="121">
        <v>2672630.8093299866</v>
      </c>
      <c r="M54" s="122">
        <v>2662701.963558197</v>
      </c>
      <c r="N54" s="226">
        <f>+SUM(B54:M54)</f>
        <v>33279827.129258607</v>
      </c>
    </row>
    <row r="55" spans="1:14" ht="29.25" customHeight="1" thickBot="1">
      <c r="A55" s="127" t="s">
        <v>216</v>
      </c>
      <c r="B55" s="108">
        <v>2889892.6040000003</v>
      </c>
      <c r="C55" s="119">
        <v>2473733.692124145</v>
      </c>
      <c r="D55" s="119">
        <v>2572716.947813034</v>
      </c>
      <c r="E55" s="119">
        <v>2710733.2788143754</v>
      </c>
      <c r="F55" s="119">
        <v>2525736.159114957</v>
      </c>
      <c r="G55" s="119">
        <v>2929725.7571487427</v>
      </c>
      <c r="H55" s="119">
        <v>3012399.008392334</v>
      </c>
      <c r="I55" s="119">
        <v>3174005.6782145933</v>
      </c>
      <c r="J55" s="119">
        <v>2834069.650045395</v>
      </c>
      <c r="K55" s="119">
        <v>2905857.2149887085</v>
      </c>
      <c r="L55" s="119">
        <v>2898257.2746429443</v>
      </c>
      <c r="M55" s="123">
        <v>3084396.6648864746</v>
      </c>
      <c r="N55" s="227">
        <f>+SUM(B55:M55)</f>
        <v>34011523.930185705</v>
      </c>
    </row>
    <row r="56" spans="1:14" ht="29.25" customHeight="1" thickBot="1">
      <c r="A56" s="84" t="s">
        <v>222</v>
      </c>
      <c r="B56" s="109">
        <v>56484</v>
      </c>
      <c r="C56" s="124">
        <v>408420</v>
      </c>
      <c r="D56" s="124">
        <v>755856</v>
      </c>
      <c r="E56" s="124">
        <v>847944</v>
      </c>
      <c r="F56" s="124">
        <v>769644</v>
      </c>
      <c r="G56" s="124">
        <v>884952</v>
      </c>
      <c r="H56" s="124">
        <v>724175.9995574951</v>
      </c>
      <c r="I56" s="124">
        <v>128916</v>
      </c>
      <c r="J56" s="124">
        <v>800028.0008850098</v>
      </c>
      <c r="K56" s="124">
        <v>33912</v>
      </c>
      <c r="L56" s="124">
        <v>24372</v>
      </c>
      <c r="M56" s="125">
        <v>24444</v>
      </c>
      <c r="N56" s="228">
        <f>+SUM(B56:M56)</f>
        <v>5459148.000442505</v>
      </c>
    </row>
    <row r="57" spans="14:18" ht="15.75" thickBot="1">
      <c r="N57" s="206">
        <f>+SUM(N54:N56)</f>
        <v>72750499.05988681</v>
      </c>
      <c r="O57" s="526" t="s">
        <v>221</v>
      </c>
      <c r="P57" s="527"/>
      <c r="Q57" s="527"/>
      <c r="R57" s="527"/>
    </row>
  </sheetData>
  <sheetProtection/>
  <mergeCells count="25">
    <mergeCell ref="A20:G20"/>
    <mergeCell ref="A2:O2"/>
    <mergeCell ref="N15:N16"/>
    <mergeCell ref="O15:O16"/>
    <mergeCell ref="Q15:R15"/>
    <mergeCell ref="A4:D4"/>
    <mergeCell ref="A6:A7"/>
    <mergeCell ref="A13:G13"/>
    <mergeCell ref="A15:A16"/>
    <mergeCell ref="A22:A23"/>
    <mergeCell ref="N22:N23"/>
    <mergeCell ref="O22:O23"/>
    <mergeCell ref="A29:G29"/>
    <mergeCell ref="P35:Q35"/>
    <mergeCell ref="A31:A32"/>
    <mergeCell ref="N31:N32"/>
    <mergeCell ref="A37:O37"/>
    <mergeCell ref="O57:R57"/>
    <mergeCell ref="Q43:Q44"/>
    <mergeCell ref="A52:A53"/>
    <mergeCell ref="A39:A41"/>
    <mergeCell ref="B39:B41"/>
    <mergeCell ref="P39:P41"/>
    <mergeCell ref="A50:C50"/>
    <mergeCell ref="A46:E47"/>
  </mergeCells>
  <printOptions/>
  <pageMargins left="0.75" right="0.75" top="1" bottom="1" header="0.5" footer="0.5"/>
  <pageSetup horizontalDpi="600" verticalDpi="600" orientation="landscape" paperSize="8" scale="52" r:id="rId1"/>
  <colBreaks count="1" manualBreakCount="1">
    <brk id="19" max="7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BW218"/>
  <sheetViews>
    <sheetView showGridLines="0" view="pageBreakPreview" zoomScale="80" zoomScaleNormal="110" zoomScaleSheetLayoutView="80" zoomScalePageLayoutView="0" workbookViewId="0" topLeftCell="A129">
      <selection activeCell="C163" sqref="C163:C166"/>
    </sheetView>
  </sheetViews>
  <sheetFormatPr defaultColWidth="9.140625" defaultRowHeight="12.75"/>
  <cols>
    <col min="1" max="1" width="31.8515625" style="238" customWidth="1"/>
    <col min="2" max="2" width="29.57421875" style="238" bestFit="1" customWidth="1"/>
    <col min="3" max="3" width="23.57421875" style="238" customWidth="1"/>
    <col min="4" max="4" width="19.8515625" style="238" bestFit="1" customWidth="1"/>
    <col min="5" max="5" width="17.8515625" style="238" customWidth="1"/>
    <col min="6" max="6" width="17.7109375" style="238" customWidth="1"/>
    <col min="7" max="7" width="18.7109375" style="238" customWidth="1"/>
    <col min="8" max="8" width="18.00390625" style="238" customWidth="1"/>
    <col min="9" max="9" width="17.8515625" style="238" customWidth="1"/>
    <col min="10" max="10" width="19.57421875" style="238" customWidth="1"/>
    <col min="11" max="11" width="21.7109375" style="238" customWidth="1"/>
    <col min="12" max="12" width="18.28125" style="238" customWidth="1"/>
    <col min="13" max="13" width="21.57421875" style="238" customWidth="1"/>
    <col min="14" max="14" width="18.7109375" style="238" customWidth="1"/>
    <col min="15" max="15" width="18.00390625" style="238" customWidth="1"/>
    <col min="16" max="16" width="16.28125" style="238" customWidth="1"/>
    <col min="17" max="17" width="19.57421875" style="238" customWidth="1"/>
    <col min="18" max="18" width="16.28125" style="238" customWidth="1"/>
    <col min="19" max="19" width="16.00390625" style="238" bestFit="1" customWidth="1"/>
    <col min="20" max="20" width="8.00390625" style="238" bestFit="1" customWidth="1"/>
    <col min="21" max="21" width="12.140625" style="238" bestFit="1" customWidth="1"/>
    <col min="22" max="22" width="9.8515625" style="238" bestFit="1" customWidth="1"/>
    <col min="23" max="23" width="11.00390625" style="238" bestFit="1" customWidth="1"/>
    <col min="24" max="24" width="9.140625" style="238" customWidth="1"/>
    <col min="25" max="25" width="14.421875" style="238" bestFit="1" customWidth="1"/>
    <col min="26" max="26" width="8.57421875" style="238" bestFit="1" customWidth="1"/>
    <col min="27" max="27" width="16.140625" style="238" bestFit="1" customWidth="1"/>
    <col min="28" max="28" width="9.8515625" style="238" bestFit="1" customWidth="1"/>
    <col min="29" max="29" width="11.00390625" style="238" bestFit="1" customWidth="1"/>
    <col min="30" max="30" width="7.00390625" style="238" bestFit="1" customWidth="1"/>
    <col min="31" max="31" width="14.421875" style="238" bestFit="1" customWidth="1"/>
    <col min="32" max="32" width="8.57421875" style="238" bestFit="1" customWidth="1"/>
    <col min="33" max="33" width="12.140625" style="238" bestFit="1" customWidth="1"/>
    <col min="34" max="34" width="9.8515625" style="238" bestFit="1" customWidth="1"/>
    <col min="35" max="35" width="11.00390625" style="238" bestFit="1" customWidth="1"/>
    <col min="36" max="36" width="7.00390625" style="238" bestFit="1" customWidth="1"/>
    <col min="37" max="37" width="11.421875" style="238" bestFit="1" customWidth="1"/>
    <col min="38" max="38" width="8.57421875" style="238" bestFit="1" customWidth="1"/>
    <col min="39" max="39" width="12.140625" style="238" bestFit="1" customWidth="1"/>
    <col min="40" max="40" width="9.8515625" style="238" bestFit="1" customWidth="1"/>
    <col min="41" max="42" width="9.140625" style="238" customWidth="1"/>
    <col min="43" max="43" width="14.421875" style="238" bestFit="1" customWidth="1"/>
    <col min="44" max="44" width="9.140625" style="238" customWidth="1"/>
    <col min="45" max="45" width="15.421875" style="238" bestFit="1" customWidth="1"/>
    <col min="46" max="46" width="9.8515625" style="238" bestFit="1" customWidth="1"/>
    <col min="47" max="47" width="11.00390625" style="238" bestFit="1" customWidth="1"/>
    <col min="48" max="48" width="9.140625" style="238" customWidth="1"/>
    <col min="49" max="49" width="14.421875" style="238" bestFit="1" customWidth="1"/>
    <col min="50" max="50" width="9.140625" style="238" customWidth="1"/>
    <col min="51" max="51" width="16.140625" style="238" bestFit="1" customWidth="1"/>
    <col min="52" max="52" width="9.8515625" style="238" bestFit="1" customWidth="1"/>
    <col min="53" max="54" width="9.140625" style="238" customWidth="1"/>
    <col min="55" max="55" width="11.421875" style="238" bestFit="1" customWidth="1"/>
    <col min="56" max="56" width="9.140625" style="238" customWidth="1"/>
    <col min="57" max="57" width="12.140625" style="238" bestFit="1" customWidth="1"/>
    <col min="58" max="58" width="9.8515625" style="238" bestFit="1" customWidth="1"/>
    <col min="59" max="59" width="11.00390625" style="238" bestFit="1" customWidth="1"/>
    <col min="60" max="60" width="9.140625" style="238" customWidth="1"/>
    <col min="61" max="61" width="14.421875" style="238" bestFit="1" customWidth="1"/>
    <col min="62" max="62" width="9.140625" style="238" customWidth="1"/>
    <col min="63" max="63" width="16.140625" style="238" bestFit="1" customWidth="1"/>
    <col min="64" max="64" width="9.8515625" style="238" bestFit="1" customWidth="1"/>
    <col min="65" max="65" width="11.00390625" style="238" bestFit="1" customWidth="1"/>
    <col min="66" max="66" width="9.140625" style="238" customWidth="1"/>
    <col min="67" max="67" width="14.421875" style="238" bestFit="1" customWidth="1"/>
    <col min="68" max="68" width="9.140625" style="238" customWidth="1"/>
    <col min="69" max="69" width="16.140625" style="238" bestFit="1" customWidth="1"/>
    <col min="70" max="70" width="9.8515625" style="238" bestFit="1" customWidth="1"/>
    <col min="71" max="71" width="11.00390625" style="238" bestFit="1" customWidth="1"/>
    <col min="72" max="72" width="7.00390625" style="238" bestFit="1" customWidth="1"/>
    <col min="73" max="73" width="11.421875" style="238" bestFit="1" customWidth="1"/>
    <col min="74" max="74" width="8.57421875" style="238" bestFit="1" customWidth="1"/>
    <col min="75" max="75" width="16.421875" style="238" customWidth="1"/>
    <col min="76" max="16384" width="9.140625" style="238" customWidth="1"/>
  </cols>
  <sheetData>
    <row r="1" ht="12.75"/>
    <row r="2" spans="1:15" ht="19.5">
      <c r="A2" s="554" t="s">
        <v>125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</row>
    <row r="3" spans="1:15" ht="15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5" ht="15">
      <c r="A4" s="556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</row>
    <row r="5" spans="1:11" ht="15">
      <c r="A5" s="558" t="s">
        <v>126</v>
      </c>
      <c r="B5" s="558"/>
      <c r="C5" s="558"/>
      <c r="D5" s="558"/>
      <c r="E5" s="558"/>
      <c r="F5" s="240"/>
      <c r="G5" s="240"/>
      <c r="H5" s="240"/>
      <c r="I5" s="240"/>
      <c r="J5" s="240"/>
      <c r="K5" s="240"/>
    </row>
    <row r="6" spans="4:7" ht="19.5" customHeight="1" thickBot="1">
      <c r="D6" s="241"/>
      <c r="G6" s="240"/>
    </row>
    <row r="7" spans="1:7" ht="51" customHeight="1" thickBot="1">
      <c r="A7" s="242" t="s">
        <v>85</v>
      </c>
      <c r="B7" s="243" t="s">
        <v>86</v>
      </c>
      <c r="C7" s="244"/>
      <c r="D7" s="244"/>
      <c r="E7" s="244"/>
      <c r="G7" s="245"/>
    </row>
    <row r="8" spans="1:5" ht="15">
      <c r="A8" s="333" t="s">
        <v>146</v>
      </c>
      <c r="B8" s="334" t="s">
        <v>87</v>
      </c>
      <c r="C8" s="246"/>
      <c r="D8" s="247"/>
      <c r="E8" s="247"/>
    </row>
    <row r="9" spans="1:5" ht="15.75" thickBot="1">
      <c r="A9" s="335" t="s">
        <v>88</v>
      </c>
      <c r="B9" s="336" t="s">
        <v>89</v>
      </c>
      <c r="C9" s="248"/>
      <c r="D9" s="247"/>
      <c r="E9" s="247"/>
    </row>
    <row r="10" spans="1:5" ht="19.5" customHeight="1">
      <c r="A10" s="249"/>
      <c r="B10" s="250"/>
      <c r="C10" s="247"/>
      <c r="D10" s="247"/>
      <c r="E10" s="251"/>
    </row>
    <row r="11" spans="1:7" ht="19.5" customHeight="1">
      <c r="A11" s="249"/>
      <c r="B11" s="252"/>
      <c r="C11" s="252"/>
      <c r="D11" s="252"/>
      <c r="E11" s="252"/>
      <c r="F11" s="252"/>
      <c r="G11" s="253"/>
    </row>
    <row r="12" spans="1:13" ht="19.5" customHeight="1">
      <c r="A12" s="559" t="s">
        <v>200</v>
      </c>
      <c r="B12" s="559"/>
      <c r="C12" s="559"/>
      <c r="D12" s="559"/>
      <c r="E12" s="559"/>
      <c r="F12" s="559"/>
      <c r="G12" s="559"/>
      <c r="H12" s="559"/>
      <c r="J12" s="251"/>
      <c r="L12" s="255"/>
      <c r="M12" s="255"/>
    </row>
    <row r="13" spans="1:75" ht="19.5" customHeight="1" thickBot="1">
      <c r="A13" s="256"/>
      <c r="B13" s="256"/>
      <c r="C13" s="256"/>
      <c r="D13" s="247"/>
      <c r="E13" s="257"/>
      <c r="F13" s="257"/>
      <c r="G13" s="257"/>
      <c r="H13" s="257"/>
      <c r="I13" s="257"/>
      <c r="J13" s="257"/>
      <c r="K13" s="258"/>
      <c r="L13" s="258"/>
      <c r="M13" s="258"/>
      <c r="N13" s="258"/>
      <c r="O13" s="258"/>
      <c r="P13" s="258"/>
      <c r="Q13" s="259"/>
      <c r="R13" s="259"/>
      <c r="S13" s="259"/>
      <c r="T13" s="259"/>
      <c r="U13" s="259"/>
      <c r="V13" s="260"/>
      <c r="W13" s="259"/>
      <c r="X13" s="259"/>
      <c r="Y13" s="259"/>
      <c r="Z13" s="259"/>
      <c r="AA13" s="259"/>
      <c r="AB13" s="260"/>
      <c r="AC13" s="259"/>
      <c r="AD13" s="259"/>
      <c r="AE13" s="259"/>
      <c r="AF13" s="259"/>
      <c r="AG13" s="259"/>
      <c r="AH13" s="260"/>
      <c r="AI13" s="259"/>
      <c r="AJ13" s="259"/>
      <c r="AK13" s="259"/>
      <c r="AL13" s="259"/>
      <c r="AM13" s="259"/>
      <c r="AN13" s="260"/>
      <c r="AO13" s="259"/>
      <c r="AP13" s="259"/>
      <c r="AQ13" s="259"/>
      <c r="AR13" s="259"/>
      <c r="AS13" s="259"/>
      <c r="AT13" s="260"/>
      <c r="AU13" s="259"/>
      <c r="AV13" s="259"/>
      <c r="AW13" s="259"/>
      <c r="AX13" s="259"/>
      <c r="AY13" s="259"/>
      <c r="AZ13" s="260"/>
      <c r="BA13" s="259"/>
      <c r="BB13" s="259"/>
      <c r="BC13" s="259"/>
      <c r="BD13" s="259"/>
      <c r="BE13" s="259"/>
      <c r="BF13" s="260"/>
      <c r="BG13" s="259"/>
      <c r="BH13" s="259"/>
      <c r="BI13" s="259"/>
      <c r="BJ13" s="259"/>
      <c r="BK13" s="259"/>
      <c r="BL13" s="260"/>
      <c r="BM13" s="259"/>
      <c r="BN13" s="259"/>
      <c r="BO13" s="259"/>
      <c r="BP13" s="259"/>
      <c r="BQ13" s="259"/>
      <c r="BR13" s="260"/>
      <c r="BS13" s="259"/>
      <c r="BT13" s="259"/>
      <c r="BU13" s="259"/>
      <c r="BV13" s="259"/>
      <c r="BW13" s="259"/>
    </row>
    <row r="14" spans="1:75" ht="19.5" customHeight="1" thickBot="1">
      <c r="A14" s="261" t="s">
        <v>85</v>
      </c>
      <c r="B14" s="262" t="s">
        <v>90</v>
      </c>
      <c r="C14" s="263" t="s">
        <v>91</v>
      </c>
      <c r="D14" s="247"/>
      <c r="E14" s="257"/>
      <c r="F14" s="257"/>
      <c r="G14" s="257"/>
      <c r="H14" s="257"/>
      <c r="I14" s="257"/>
      <c r="J14" s="257"/>
      <c r="K14" s="258"/>
      <c r="L14" s="258"/>
      <c r="M14" s="258"/>
      <c r="N14" s="258"/>
      <c r="O14" s="258"/>
      <c r="P14" s="258"/>
      <c r="Q14" s="259"/>
      <c r="R14" s="259"/>
      <c r="S14" s="259"/>
      <c r="T14" s="259"/>
      <c r="U14" s="259"/>
      <c r="V14" s="260"/>
      <c r="W14" s="259"/>
      <c r="X14" s="259"/>
      <c r="Y14" s="259"/>
      <c r="Z14" s="259"/>
      <c r="AA14" s="259"/>
      <c r="AB14" s="260"/>
      <c r="AC14" s="259"/>
      <c r="AD14" s="259"/>
      <c r="AE14" s="259"/>
      <c r="AF14" s="259"/>
      <c r="AG14" s="259"/>
      <c r="AH14" s="260"/>
      <c r="AI14" s="259"/>
      <c r="AJ14" s="259"/>
      <c r="AK14" s="259"/>
      <c r="AL14" s="259"/>
      <c r="AM14" s="259"/>
      <c r="AN14" s="260"/>
      <c r="AO14" s="259"/>
      <c r="AP14" s="259"/>
      <c r="AQ14" s="259"/>
      <c r="AR14" s="259"/>
      <c r="AS14" s="259"/>
      <c r="AT14" s="260"/>
      <c r="AU14" s="259"/>
      <c r="AV14" s="259"/>
      <c r="AW14" s="259"/>
      <c r="AX14" s="259"/>
      <c r="AY14" s="259"/>
      <c r="AZ14" s="260"/>
      <c r="BA14" s="259"/>
      <c r="BB14" s="259"/>
      <c r="BC14" s="259"/>
      <c r="BD14" s="259"/>
      <c r="BE14" s="259"/>
      <c r="BF14" s="260"/>
      <c r="BG14" s="259"/>
      <c r="BH14" s="259"/>
      <c r="BI14" s="259"/>
      <c r="BJ14" s="259"/>
      <c r="BK14" s="259"/>
      <c r="BL14" s="260"/>
      <c r="BM14" s="259"/>
      <c r="BN14" s="259"/>
      <c r="BO14" s="259"/>
      <c r="BP14" s="259"/>
      <c r="BQ14" s="259"/>
      <c r="BR14" s="260"/>
      <c r="BS14" s="259"/>
      <c r="BT14" s="259"/>
      <c r="BU14" s="259"/>
      <c r="BV14" s="259"/>
      <c r="BW14" s="259"/>
    </row>
    <row r="15" spans="1:75" ht="13.5" thickBot="1">
      <c r="A15" s="264"/>
      <c r="B15" s="265"/>
      <c r="C15" s="266" t="s">
        <v>92</v>
      </c>
      <c r="D15" s="244"/>
      <c r="E15" s="244"/>
      <c r="F15" s="247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</row>
    <row r="16" spans="1:75" ht="18.75" customHeight="1">
      <c r="A16" s="551" t="s">
        <v>142</v>
      </c>
      <c r="B16" s="337" t="s">
        <v>147</v>
      </c>
      <c r="C16" s="103">
        <v>9.101023215</v>
      </c>
      <c r="D16" s="267"/>
      <c r="E16" s="268"/>
      <c r="F16" s="247"/>
      <c r="G16" s="269"/>
      <c r="H16" s="267"/>
      <c r="I16" s="246"/>
      <c r="L16" s="269"/>
      <c r="M16" s="269"/>
      <c r="N16" s="267"/>
      <c r="O16" s="267"/>
      <c r="P16" s="267"/>
      <c r="Q16" s="269"/>
      <c r="R16" s="269"/>
      <c r="S16" s="267"/>
      <c r="T16" s="267"/>
      <c r="U16" s="267"/>
      <c r="V16" s="246"/>
      <c r="W16" s="269"/>
      <c r="X16" s="269"/>
      <c r="Y16" s="267"/>
      <c r="Z16" s="267"/>
      <c r="AA16" s="267"/>
      <c r="AB16" s="246"/>
      <c r="AC16" s="269"/>
      <c r="AD16" s="269"/>
      <c r="AE16" s="267"/>
      <c r="AF16" s="267"/>
      <c r="AG16" s="267"/>
      <c r="AH16" s="246"/>
      <c r="AI16" s="269"/>
      <c r="AJ16" s="269"/>
      <c r="AK16" s="267"/>
      <c r="AL16" s="267"/>
      <c r="AM16" s="267"/>
      <c r="AN16" s="246"/>
      <c r="AO16" s="269"/>
      <c r="AP16" s="269"/>
      <c r="AQ16" s="267"/>
      <c r="AR16" s="267"/>
      <c r="AS16" s="267"/>
      <c r="AT16" s="246"/>
      <c r="AU16" s="269"/>
      <c r="AV16" s="269"/>
      <c r="AW16" s="267"/>
      <c r="AX16" s="267"/>
      <c r="AY16" s="267"/>
      <c r="AZ16" s="246"/>
      <c r="BA16" s="269"/>
      <c r="BB16" s="269"/>
      <c r="BC16" s="267"/>
      <c r="BD16" s="267"/>
      <c r="BE16" s="267"/>
      <c r="BF16" s="246"/>
      <c r="BG16" s="269"/>
      <c r="BH16" s="269"/>
      <c r="BI16" s="267"/>
      <c r="BJ16" s="267"/>
      <c r="BK16" s="267"/>
      <c r="BL16" s="246"/>
      <c r="BM16" s="269"/>
      <c r="BN16" s="269"/>
      <c r="BO16" s="267"/>
      <c r="BP16" s="267"/>
      <c r="BQ16" s="267"/>
      <c r="BR16" s="246"/>
      <c r="BS16" s="269"/>
      <c r="BT16" s="269"/>
      <c r="BU16" s="267"/>
      <c r="BV16" s="267"/>
      <c r="BW16" s="267"/>
    </row>
    <row r="17" spans="1:75" ht="19.5" customHeight="1">
      <c r="A17" s="552"/>
      <c r="B17" s="339" t="s">
        <v>140</v>
      </c>
      <c r="C17" s="103">
        <v>10.390355820922851</v>
      </c>
      <c r="D17" s="267"/>
      <c r="E17" s="268"/>
      <c r="F17" s="247"/>
      <c r="G17" s="269"/>
      <c r="H17" s="267"/>
      <c r="I17" s="246"/>
      <c r="L17" s="269"/>
      <c r="M17" s="269"/>
      <c r="N17" s="267"/>
      <c r="O17" s="267"/>
      <c r="P17" s="267"/>
      <c r="Q17" s="269"/>
      <c r="R17" s="269"/>
      <c r="S17" s="267"/>
      <c r="T17" s="267"/>
      <c r="U17" s="267"/>
      <c r="V17" s="246"/>
      <c r="W17" s="269"/>
      <c r="X17" s="269"/>
      <c r="Y17" s="267"/>
      <c r="Z17" s="267"/>
      <c r="AA17" s="267"/>
      <c r="AB17" s="246"/>
      <c r="AC17" s="269"/>
      <c r="AD17" s="269"/>
      <c r="AE17" s="267"/>
      <c r="AF17" s="267"/>
      <c r="AG17" s="267"/>
      <c r="AH17" s="246"/>
      <c r="AI17" s="269"/>
      <c r="AJ17" s="269"/>
      <c r="AK17" s="267"/>
      <c r="AL17" s="267"/>
      <c r="AM17" s="267"/>
      <c r="AN17" s="246"/>
      <c r="AO17" s="269"/>
      <c r="AP17" s="269"/>
      <c r="AQ17" s="267"/>
      <c r="AR17" s="267"/>
      <c r="AS17" s="267"/>
      <c r="AT17" s="246"/>
      <c r="AU17" s="269"/>
      <c r="AV17" s="269"/>
      <c r="AW17" s="267"/>
      <c r="AX17" s="267"/>
      <c r="AY17" s="267"/>
      <c r="AZ17" s="246"/>
      <c r="BA17" s="269"/>
      <c r="BB17" s="269"/>
      <c r="BC17" s="267"/>
      <c r="BD17" s="267"/>
      <c r="BE17" s="267"/>
      <c r="BF17" s="246"/>
      <c r="BG17" s="269"/>
      <c r="BH17" s="269"/>
      <c r="BI17" s="267"/>
      <c r="BJ17" s="267"/>
      <c r="BK17" s="267"/>
      <c r="BL17" s="246"/>
      <c r="BM17" s="269"/>
      <c r="BN17" s="269"/>
      <c r="BO17" s="267"/>
      <c r="BP17" s="267"/>
      <c r="BQ17" s="267"/>
      <c r="BR17" s="246"/>
      <c r="BS17" s="269"/>
      <c r="BT17" s="269"/>
      <c r="BU17" s="267"/>
      <c r="BV17" s="267"/>
      <c r="BW17" s="267"/>
    </row>
    <row r="18" spans="1:75" ht="19.5" customHeight="1">
      <c r="A18" s="552"/>
      <c r="B18" s="339" t="s">
        <v>201</v>
      </c>
      <c r="C18" s="103">
        <v>86.80189929199219</v>
      </c>
      <c r="D18" s="267"/>
      <c r="E18" s="268"/>
      <c r="F18" s="247"/>
      <c r="G18" s="269"/>
      <c r="L18" s="269"/>
      <c r="M18" s="269"/>
      <c r="N18" s="267"/>
      <c r="O18" s="267"/>
      <c r="P18" s="267"/>
      <c r="Q18" s="269"/>
      <c r="R18" s="269"/>
      <c r="S18" s="267"/>
      <c r="T18" s="267"/>
      <c r="U18" s="267"/>
      <c r="V18" s="246"/>
      <c r="W18" s="269"/>
      <c r="X18" s="269"/>
      <c r="Y18" s="267"/>
      <c r="Z18" s="267"/>
      <c r="AA18" s="267"/>
      <c r="AB18" s="246"/>
      <c r="AC18" s="269"/>
      <c r="AD18" s="269"/>
      <c r="AE18" s="267"/>
      <c r="AF18" s="267"/>
      <c r="AG18" s="267"/>
      <c r="AH18" s="246"/>
      <c r="AI18" s="269"/>
      <c r="AJ18" s="269"/>
      <c r="AK18" s="267"/>
      <c r="AL18" s="267"/>
      <c r="AM18" s="267"/>
      <c r="AN18" s="246"/>
      <c r="AO18" s="269"/>
      <c r="AP18" s="269"/>
      <c r="AQ18" s="267"/>
      <c r="AR18" s="267"/>
      <c r="AS18" s="267"/>
      <c r="AT18" s="246"/>
      <c r="AU18" s="269"/>
      <c r="AV18" s="269"/>
      <c r="AW18" s="267"/>
      <c r="AX18" s="267"/>
      <c r="AY18" s="267"/>
      <c r="AZ18" s="246"/>
      <c r="BA18" s="269"/>
      <c r="BB18" s="269"/>
      <c r="BC18" s="267"/>
      <c r="BD18" s="267"/>
      <c r="BE18" s="267"/>
      <c r="BF18" s="246"/>
      <c r="BG18" s="269"/>
      <c r="BH18" s="269"/>
      <c r="BI18" s="267"/>
      <c r="BJ18" s="267"/>
      <c r="BK18" s="267"/>
      <c r="BL18" s="246"/>
      <c r="BM18" s="269"/>
      <c r="BN18" s="269"/>
      <c r="BO18" s="267"/>
      <c r="BP18" s="267"/>
      <c r="BQ18" s="267"/>
      <c r="BR18" s="246"/>
      <c r="BS18" s="269"/>
      <c r="BT18" s="269"/>
      <c r="BU18" s="267"/>
      <c r="BV18" s="267"/>
      <c r="BW18" s="267"/>
    </row>
    <row r="19" spans="1:75" ht="19.5" customHeight="1">
      <c r="A19" s="552"/>
      <c r="B19" s="339" t="s">
        <v>94</v>
      </c>
      <c r="C19" s="103">
        <v>0.9101026101666667</v>
      </c>
      <c r="D19" s="267"/>
      <c r="E19" s="268"/>
      <c r="F19" s="247"/>
      <c r="G19" s="269"/>
      <c r="L19" s="269"/>
      <c r="M19" s="269"/>
      <c r="N19" s="267"/>
      <c r="O19" s="267"/>
      <c r="P19" s="267"/>
      <c r="Q19" s="269"/>
      <c r="R19" s="269"/>
      <c r="S19" s="267"/>
      <c r="T19" s="267"/>
      <c r="U19" s="267"/>
      <c r="V19" s="246"/>
      <c r="W19" s="269"/>
      <c r="X19" s="269"/>
      <c r="Y19" s="267"/>
      <c r="Z19" s="267"/>
      <c r="AA19" s="267"/>
      <c r="AB19" s="246"/>
      <c r="AC19" s="269"/>
      <c r="AD19" s="269"/>
      <c r="AE19" s="267"/>
      <c r="AF19" s="267"/>
      <c r="AG19" s="267"/>
      <c r="AH19" s="246"/>
      <c r="AI19" s="269"/>
      <c r="AJ19" s="269"/>
      <c r="AK19" s="267"/>
      <c r="AL19" s="267"/>
      <c r="AM19" s="267"/>
      <c r="AN19" s="246"/>
      <c r="AO19" s="269"/>
      <c r="AP19" s="269"/>
      <c r="AQ19" s="267"/>
      <c r="AR19" s="267"/>
      <c r="AS19" s="267"/>
      <c r="AT19" s="246"/>
      <c r="AU19" s="269"/>
      <c r="AV19" s="269"/>
      <c r="AW19" s="267"/>
      <c r="AX19" s="267"/>
      <c r="AY19" s="267"/>
      <c r="AZ19" s="246"/>
      <c r="BA19" s="269"/>
      <c r="BB19" s="269"/>
      <c r="BC19" s="267"/>
      <c r="BD19" s="267"/>
      <c r="BE19" s="267"/>
      <c r="BF19" s="246"/>
      <c r="BG19" s="269"/>
      <c r="BH19" s="269"/>
      <c r="BI19" s="267"/>
      <c r="BJ19" s="267"/>
      <c r="BK19" s="267"/>
      <c r="BL19" s="246"/>
      <c r="BM19" s="269"/>
      <c r="BN19" s="269"/>
      <c r="BO19" s="267"/>
      <c r="BP19" s="267"/>
      <c r="BQ19" s="267"/>
      <c r="BR19" s="246"/>
      <c r="BS19" s="269"/>
      <c r="BT19" s="269"/>
      <c r="BU19" s="267"/>
      <c r="BV19" s="267"/>
      <c r="BW19" s="267"/>
    </row>
    <row r="20" spans="1:75" ht="19.5" customHeight="1">
      <c r="A20" s="552"/>
      <c r="B20" s="339" t="s">
        <v>149</v>
      </c>
      <c r="C20" s="103">
        <v>1.6279015651666666</v>
      </c>
      <c r="D20" s="267"/>
      <c r="E20" s="268"/>
      <c r="F20" s="247"/>
      <c r="G20" s="269"/>
      <c r="L20" s="269"/>
      <c r="M20" s="269"/>
      <c r="N20" s="267"/>
      <c r="O20" s="267"/>
      <c r="P20" s="267"/>
      <c r="Q20" s="269"/>
      <c r="R20" s="269"/>
      <c r="S20" s="267"/>
      <c r="T20" s="267"/>
      <c r="U20" s="267"/>
      <c r="V20" s="246"/>
      <c r="W20" s="269"/>
      <c r="X20" s="269"/>
      <c r="Y20" s="267"/>
      <c r="Z20" s="267"/>
      <c r="AA20" s="267"/>
      <c r="AB20" s="246"/>
      <c r="AC20" s="269"/>
      <c r="AD20" s="269"/>
      <c r="AE20" s="267"/>
      <c r="AF20" s="267"/>
      <c r="AG20" s="267"/>
      <c r="AH20" s="246"/>
      <c r="AI20" s="269"/>
      <c r="AJ20" s="269"/>
      <c r="AK20" s="267"/>
      <c r="AL20" s="267"/>
      <c r="AM20" s="267"/>
      <c r="AN20" s="246"/>
      <c r="AO20" s="269"/>
      <c r="AP20" s="269"/>
      <c r="AQ20" s="267"/>
      <c r="AR20" s="267"/>
      <c r="AS20" s="267"/>
      <c r="AT20" s="246"/>
      <c r="AU20" s="269"/>
      <c r="AV20" s="269"/>
      <c r="AW20" s="267"/>
      <c r="AX20" s="267"/>
      <c r="AY20" s="267"/>
      <c r="AZ20" s="246"/>
      <c r="BA20" s="269"/>
      <c r="BB20" s="269"/>
      <c r="BC20" s="267"/>
      <c r="BD20" s="267"/>
      <c r="BE20" s="267"/>
      <c r="BF20" s="246"/>
      <c r="BG20" s="269"/>
      <c r="BH20" s="269"/>
      <c r="BI20" s="267"/>
      <c r="BJ20" s="267"/>
      <c r="BK20" s="267"/>
      <c r="BL20" s="246"/>
      <c r="BM20" s="269"/>
      <c r="BN20" s="269"/>
      <c r="BO20" s="267"/>
      <c r="BP20" s="267"/>
      <c r="BQ20" s="267"/>
      <c r="BR20" s="246"/>
      <c r="BS20" s="269"/>
      <c r="BT20" s="269"/>
      <c r="BU20" s="267"/>
      <c r="BV20" s="267"/>
      <c r="BW20" s="267"/>
    </row>
    <row r="21" spans="1:75" ht="18" customHeight="1">
      <c r="A21" s="552"/>
      <c r="B21" s="339" t="s">
        <v>202</v>
      </c>
      <c r="C21" s="103">
        <v>2.564231649333333</v>
      </c>
      <c r="D21" s="267"/>
      <c r="E21" s="268"/>
      <c r="F21" s="247"/>
      <c r="G21" s="269"/>
      <c r="L21" s="269"/>
      <c r="M21" s="269"/>
      <c r="N21" s="267"/>
      <c r="O21" s="267"/>
      <c r="P21" s="267"/>
      <c r="Q21" s="269"/>
      <c r="R21" s="269"/>
      <c r="S21" s="267"/>
      <c r="T21" s="267"/>
      <c r="U21" s="267"/>
      <c r="V21" s="246"/>
      <c r="W21" s="269"/>
      <c r="X21" s="269"/>
      <c r="Y21" s="267"/>
      <c r="Z21" s="267"/>
      <c r="AA21" s="267"/>
      <c r="AB21" s="246"/>
      <c r="AC21" s="269"/>
      <c r="AD21" s="269"/>
      <c r="AE21" s="267"/>
      <c r="AF21" s="267"/>
      <c r="AG21" s="267"/>
      <c r="AH21" s="246"/>
      <c r="AI21" s="269"/>
      <c r="AJ21" s="269"/>
      <c r="AK21" s="267"/>
      <c r="AL21" s="267"/>
      <c r="AM21" s="267"/>
      <c r="AN21" s="246"/>
      <c r="AO21" s="269"/>
      <c r="AP21" s="269"/>
      <c r="AQ21" s="267"/>
      <c r="AR21" s="267"/>
      <c r="AS21" s="267"/>
      <c r="AT21" s="246"/>
      <c r="AU21" s="269"/>
      <c r="AV21" s="269"/>
      <c r="AW21" s="267"/>
      <c r="AX21" s="267"/>
      <c r="AY21" s="267"/>
      <c r="AZ21" s="246"/>
      <c r="BA21" s="269"/>
      <c r="BB21" s="269"/>
      <c r="BC21" s="267"/>
      <c r="BD21" s="267"/>
      <c r="BE21" s="267"/>
      <c r="BF21" s="246"/>
      <c r="BG21" s="269"/>
      <c r="BH21" s="269"/>
      <c r="BI21" s="267"/>
      <c r="BJ21" s="267"/>
      <c r="BK21" s="267"/>
      <c r="BL21" s="246"/>
      <c r="BM21" s="269"/>
      <c r="BN21" s="269"/>
      <c r="BO21" s="267"/>
      <c r="BP21" s="267"/>
      <c r="BQ21" s="267"/>
      <c r="BR21" s="246"/>
      <c r="BS21" s="269"/>
      <c r="BT21" s="269"/>
      <c r="BU21" s="267"/>
      <c r="BV21" s="267"/>
      <c r="BW21" s="267"/>
    </row>
    <row r="22" spans="1:75" ht="19.5" customHeight="1">
      <c r="A22" s="552"/>
      <c r="B22" s="339" t="s">
        <v>203</v>
      </c>
      <c r="C22" s="103">
        <v>1.0430722415</v>
      </c>
      <c r="D22" s="267"/>
      <c r="E22" s="268"/>
      <c r="F22" s="247"/>
      <c r="G22" s="269"/>
      <c r="L22" s="269"/>
      <c r="M22" s="269"/>
      <c r="N22" s="267"/>
      <c r="O22" s="267"/>
      <c r="P22" s="267"/>
      <c r="Q22" s="269"/>
      <c r="R22" s="269"/>
      <c r="S22" s="267"/>
      <c r="T22" s="267"/>
      <c r="U22" s="267"/>
      <c r="V22" s="246"/>
      <c r="W22" s="269"/>
      <c r="X22" s="269"/>
      <c r="Y22" s="267"/>
      <c r="Z22" s="267"/>
      <c r="AA22" s="267"/>
      <c r="AB22" s="246"/>
      <c r="AC22" s="269"/>
      <c r="AD22" s="269"/>
      <c r="AE22" s="267"/>
      <c r="AF22" s="267"/>
      <c r="AG22" s="267"/>
      <c r="AH22" s="246"/>
      <c r="AI22" s="269"/>
      <c r="AJ22" s="269"/>
      <c r="AK22" s="267"/>
      <c r="AL22" s="267"/>
      <c r="AM22" s="267"/>
      <c r="AN22" s="246"/>
      <c r="AO22" s="269"/>
      <c r="AP22" s="269"/>
      <c r="AQ22" s="267"/>
      <c r="AR22" s="267"/>
      <c r="AS22" s="267"/>
      <c r="AT22" s="246"/>
      <c r="AU22" s="269"/>
      <c r="AV22" s="269"/>
      <c r="AW22" s="267"/>
      <c r="AX22" s="267"/>
      <c r="AY22" s="267"/>
      <c r="AZ22" s="246"/>
      <c r="BA22" s="269"/>
      <c r="BB22" s="269"/>
      <c r="BC22" s="267"/>
      <c r="BD22" s="267"/>
      <c r="BE22" s="267"/>
      <c r="BF22" s="246"/>
      <c r="BG22" s="269"/>
      <c r="BH22" s="269"/>
      <c r="BI22" s="267"/>
      <c r="BJ22" s="267"/>
      <c r="BK22" s="267"/>
      <c r="BL22" s="246"/>
      <c r="BM22" s="269"/>
      <c r="BN22" s="269"/>
      <c r="BO22" s="267"/>
      <c r="BP22" s="267"/>
      <c r="BQ22" s="267"/>
      <c r="BR22" s="246"/>
      <c r="BS22" s="269"/>
      <c r="BT22" s="269"/>
      <c r="BU22" s="267"/>
      <c r="BV22" s="267"/>
      <c r="BW22" s="267"/>
    </row>
    <row r="23" spans="1:75" ht="19.5" customHeight="1" thickBot="1">
      <c r="A23" s="552"/>
      <c r="B23" s="340" t="s">
        <v>204</v>
      </c>
      <c r="C23" s="104">
        <v>1.2821171118333332</v>
      </c>
      <c r="D23" s="267"/>
      <c r="E23" s="268"/>
      <c r="F23" s="247"/>
      <c r="G23" s="269"/>
      <c r="L23" s="269"/>
      <c r="M23" s="269"/>
      <c r="N23" s="267"/>
      <c r="O23" s="267"/>
      <c r="P23" s="267"/>
      <c r="Q23" s="269"/>
      <c r="R23" s="269"/>
      <c r="S23" s="267"/>
      <c r="T23" s="267"/>
      <c r="U23" s="267"/>
      <c r="V23" s="246"/>
      <c r="W23" s="269"/>
      <c r="X23" s="269"/>
      <c r="Y23" s="267"/>
      <c r="Z23" s="267"/>
      <c r="AA23" s="267"/>
      <c r="AB23" s="246"/>
      <c r="AC23" s="269"/>
      <c r="AD23" s="269"/>
      <c r="AE23" s="267"/>
      <c r="AF23" s="267"/>
      <c r="AG23" s="267"/>
      <c r="AH23" s="246"/>
      <c r="AI23" s="269"/>
      <c r="AJ23" s="269"/>
      <c r="AK23" s="267"/>
      <c r="AL23" s="267"/>
      <c r="AM23" s="267"/>
      <c r="AN23" s="246"/>
      <c r="AO23" s="269"/>
      <c r="AP23" s="269"/>
      <c r="AQ23" s="267"/>
      <c r="AR23" s="267"/>
      <c r="AS23" s="267"/>
      <c r="AT23" s="246"/>
      <c r="AU23" s="269"/>
      <c r="AV23" s="269"/>
      <c r="AW23" s="267"/>
      <c r="AX23" s="267"/>
      <c r="AY23" s="267"/>
      <c r="AZ23" s="246"/>
      <c r="BA23" s="269"/>
      <c r="BB23" s="269"/>
      <c r="BC23" s="267"/>
      <c r="BD23" s="267"/>
      <c r="BE23" s="267"/>
      <c r="BF23" s="246"/>
      <c r="BG23" s="269"/>
      <c r="BH23" s="269"/>
      <c r="BI23" s="267"/>
      <c r="BJ23" s="267"/>
      <c r="BK23" s="267"/>
      <c r="BL23" s="246"/>
      <c r="BM23" s="269"/>
      <c r="BN23" s="269"/>
      <c r="BO23" s="267"/>
      <c r="BP23" s="267"/>
      <c r="BQ23" s="267"/>
      <c r="BR23" s="246"/>
      <c r="BS23" s="269"/>
      <c r="BT23" s="269"/>
      <c r="BU23" s="267"/>
      <c r="BV23" s="267"/>
      <c r="BW23" s="267"/>
    </row>
    <row r="24" spans="1:75" ht="19.5" customHeight="1">
      <c r="A24" s="551" t="s">
        <v>143</v>
      </c>
      <c r="B24" s="341" t="s">
        <v>147</v>
      </c>
      <c r="C24" s="346">
        <v>10.68235312</v>
      </c>
      <c r="D24" s="267"/>
      <c r="E24" s="268"/>
      <c r="F24" s="247"/>
      <c r="G24" s="269"/>
      <c r="H24" s="267"/>
      <c r="I24" s="267"/>
      <c r="J24" s="267"/>
      <c r="K24" s="246"/>
      <c r="L24" s="269"/>
      <c r="M24" s="269"/>
      <c r="N24" s="267"/>
      <c r="O24" s="267"/>
      <c r="P24" s="267"/>
      <c r="Q24" s="269"/>
      <c r="R24" s="269"/>
      <c r="S24" s="267"/>
      <c r="T24" s="267"/>
      <c r="U24" s="267"/>
      <c r="V24" s="246"/>
      <c r="W24" s="269"/>
      <c r="X24" s="269"/>
      <c r="Y24" s="267"/>
      <c r="Z24" s="267"/>
      <c r="AA24" s="267"/>
      <c r="AB24" s="246"/>
      <c r="AC24" s="269"/>
      <c r="AD24" s="269"/>
      <c r="AE24" s="267"/>
      <c r="AF24" s="267"/>
      <c r="AG24" s="267"/>
      <c r="AH24" s="246"/>
      <c r="AI24" s="269"/>
      <c r="AJ24" s="269"/>
      <c r="AK24" s="267"/>
      <c r="AL24" s="267"/>
      <c r="AM24" s="267"/>
      <c r="AN24" s="246"/>
      <c r="AO24" s="269"/>
      <c r="AP24" s="269"/>
      <c r="AQ24" s="267"/>
      <c r="AR24" s="267"/>
      <c r="AS24" s="267"/>
      <c r="AT24" s="246"/>
      <c r="AU24" s="269"/>
      <c r="AV24" s="269"/>
      <c r="AW24" s="267"/>
      <c r="AX24" s="267"/>
      <c r="AY24" s="267"/>
      <c r="AZ24" s="246"/>
      <c r="BA24" s="269"/>
      <c r="BB24" s="269"/>
      <c r="BC24" s="267"/>
      <c r="BD24" s="267"/>
      <c r="BE24" s="267"/>
      <c r="BF24" s="246"/>
      <c r="BG24" s="269"/>
      <c r="BH24" s="269"/>
      <c r="BI24" s="267"/>
      <c r="BJ24" s="267"/>
      <c r="BK24" s="267"/>
      <c r="BL24" s="246"/>
      <c r="BM24" s="269"/>
      <c r="BN24" s="269"/>
      <c r="BO24" s="267"/>
      <c r="BP24" s="267"/>
      <c r="BQ24" s="267"/>
      <c r="BR24" s="246"/>
      <c r="BS24" s="269"/>
      <c r="BT24" s="269"/>
      <c r="BU24" s="267"/>
      <c r="BV24" s="267"/>
      <c r="BW24" s="267"/>
    </row>
    <row r="25" spans="1:75" ht="19.5" customHeight="1">
      <c r="A25" s="552"/>
      <c r="B25" s="339" t="s">
        <v>140</v>
      </c>
      <c r="C25" s="103">
        <v>10.138450255737306</v>
      </c>
      <c r="D25" s="267"/>
      <c r="E25" s="268"/>
      <c r="F25" s="247"/>
      <c r="G25" s="269"/>
      <c r="H25" s="267"/>
      <c r="I25" s="267"/>
      <c r="J25" s="267"/>
      <c r="K25" s="246"/>
      <c r="L25" s="269"/>
      <c r="M25" s="269"/>
      <c r="N25" s="267"/>
      <c r="O25" s="267"/>
      <c r="P25" s="267"/>
      <c r="Q25" s="269"/>
      <c r="R25" s="269"/>
      <c r="S25" s="267"/>
      <c r="T25" s="267"/>
      <c r="U25" s="267"/>
      <c r="V25" s="246"/>
      <c r="W25" s="269"/>
      <c r="X25" s="269"/>
      <c r="Y25" s="267"/>
      <c r="Z25" s="267"/>
      <c r="AA25" s="267"/>
      <c r="AB25" s="246"/>
      <c r="AC25" s="269"/>
      <c r="AD25" s="269"/>
      <c r="AE25" s="267"/>
      <c r="AF25" s="267"/>
      <c r="AG25" s="267"/>
      <c r="AH25" s="246"/>
      <c r="AI25" s="269"/>
      <c r="AJ25" s="269"/>
      <c r="AK25" s="267"/>
      <c r="AL25" s="267"/>
      <c r="AM25" s="267"/>
      <c r="AN25" s="246"/>
      <c r="AO25" s="269"/>
      <c r="AP25" s="269"/>
      <c r="AQ25" s="267"/>
      <c r="AR25" s="267"/>
      <c r="AS25" s="267"/>
      <c r="AT25" s="246"/>
      <c r="AU25" s="269"/>
      <c r="AV25" s="269"/>
      <c r="AW25" s="267"/>
      <c r="AX25" s="267"/>
      <c r="AY25" s="267"/>
      <c r="AZ25" s="246"/>
      <c r="BA25" s="269"/>
      <c r="BB25" s="269"/>
      <c r="BC25" s="267"/>
      <c r="BD25" s="267"/>
      <c r="BE25" s="267"/>
      <c r="BF25" s="246"/>
      <c r="BG25" s="269"/>
      <c r="BH25" s="269"/>
      <c r="BI25" s="267"/>
      <c r="BJ25" s="267"/>
      <c r="BK25" s="267"/>
      <c r="BL25" s="246"/>
      <c r="BM25" s="269"/>
      <c r="BN25" s="269"/>
      <c r="BO25" s="267"/>
      <c r="BP25" s="267"/>
      <c r="BQ25" s="267"/>
      <c r="BR25" s="246"/>
      <c r="BS25" s="269"/>
      <c r="BT25" s="269"/>
      <c r="BU25" s="267"/>
      <c r="BV25" s="267"/>
      <c r="BW25" s="267"/>
    </row>
    <row r="26" spans="1:75" ht="19.5" customHeight="1">
      <c r="A26" s="552"/>
      <c r="B26" s="339" t="s">
        <v>201</v>
      </c>
      <c r="C26" s="103">
        <v>86.17423744384766</v>
      </c>
      <c r="E26" s="268"/>
      <c r="F26" s="247"/>
      <c r="G26" s="269"/>
      <c r="H26" s="267"/>
      <c r="I26" s="267"/>
      <c r="J26" s="267"/>
      <c r="K26" s="246"/>
      <c r="L26" s="269"/>
      <c r="M26" s="269"/>
      <c r="N26" s="267"/>
      <c r="O26" s="267"/>
      <c r="P26" s="267"/>
      <c r="Q26" s="269"/>
      <c r="R26" s="269"/>
      <c r="S26" s="267"/>
      <c r="T26" s="267"/>
      <c r="U26" s="267"/>
      <c r="V26" s="246"/>
      <c r="W26" s="269"/>
      <c r="X26" s="269"/>
      <c r="Y26" s="267"/>
      <c r="Z26" s="267"/>
      <c r="AA26" s="267"/>
      <c r="AB26" s="246"/>
      <c r="AC26" s="269"/>
      <c r="AD26" s="269"/>
      <c r="AE26" s="267"/>
      <c r="AF26" s="267"/>
      <c r="AG26" s="267"/>
      <c r="AH26" s="246"/>
      <c r="AI26" s="269"/>
      <c r="AJ26" s="269"/>
      <c r="AK26" s="267"/>
      <c r="AL26" s="267"/>
      <c r="AM26" s="267"/>
      <c r="AN26" s="246"/>
      <c r="AO26" s="269"/>
      <c r="AP26" s="269"/>
      <c r="AQ26" s="267"/>
      <c r="AR26" s="267"/>
      <c r="AS26" s="267"/>
      <c r="AT26" s="246"/>
      <c r="AU26" s="269"/>
      <c r="AV26" s="269"/>
      <c r="AW26" s="267"/>
      <c r="AX26" s="267"/>
      <c r="AY26" s="267"/>
      <c r="AZ26" s="246"/>
      <c r="BA26" s="269"/>
      <c r="BB26" s="269"/>
      <c r="BC26" s="267"/>
      <c r="BD26" s="267"/>
      <c r="BE26" s="267"/>
      <c r="BF26" s="246"/>
      <c r="BG26" s="269"/>
      <c r="BH26" s="269"/>
      <c r="BI26" s="267"/>
      <c r="BJ26" s="267"/>
      <c r="BK26" s="267"/>
      <c r="BL26" s="246"/>
      <c r="BM26" s="269"/>
      <c r="BN26" s="269"/>
      <c r="BO26" s="267"/>
      <c r="BP26" s="267"/>
      <c r="BQ26" s="267"/>
      <c r="BR26" s="246"/>
      <c r="BS26" s="269"/>
      <c r="BT26" s="269"/>
      <c r="BU26" s="267"/>
      <c r="BV26" s="267"/>
      <c r="BW26" s="267"/>
    </row>
    <row r="27" spans="1:75" ht="19.5" customHeight="1">
      <c r="A27" s="552"/>
      <c r="B27" s="339" t="s">
        <v>94</v>
      </c>
      <c r="C27" s="103">
        <v>1.100512030666667</v>
      </c>
      <c r="E27" s="268"/>
      <c r="F27" s="247"/>
      <c r="G27" s="269"/>
      <c r="H27" s="267"/>
      <c r="I27" s="267"/>
      <c r="J27" s="267"/>
      <c r="K27" s="246"/>
      <c r="L27" s="269"/>
      <c r="M27" s="269"/>
      <c r="N27" s="267"/>
      <c r="O27" s="267"/>
      <c r="P27" s="267"/>
      <c r="Q27" s="269"/>
      <c r="R27" s="269"/>
      <c r="S27" s="267"/>
      <c r="T27" s="267"/>
      <c r="U27" s="267"/>
      <c r="V27" s="246"/>
      <c r="W27" s="269"/>
      <c r="X27" s="269"/>
      <c r="Y27" s="267"/>
      <c r="Z27" s="267"/>
      <c r="AA27" s="267"/>
      <c r="AB27" s="246"/>
      <c r="AC27" s="269"/>
      <c r="AD27" s="269"/>
      <c r="AE27" s="267"/>
      <c r="AF27" s="267"/>
      <c r="AG27" s="267"/>
      <c r="AH27" s="246"/>
      <c r="AI27" s="269"/>
      <c r="AJ27" s="269"/>
      <c r="AK27" s="267"/>
      <c r="AL27" s="267"/>
      <c r="AM27" s="267"/>
      <c r="AN27" s="246"/>
      <c r="AO27" s="269"/>
      <c r="AP27" s="269"/>
      <c r="AQ27" s="267"/>
      <c r="AR27" s="267"/>
      <c r="AS27" s="267"/>
      <c r="AT27" s="246"/>
      <c r="AU27" s="269"/>
      <c r="AV27" s="269"/>
      <c r="AW27" s="267"/>
      <c r="AX27" s="267"/>
      <c r="AY27" s="267"/>
      <c r="AZ27" s="246"/>
      <c r="BA27" s="269"/>
      <c r="BB27" s="269"/>
      <c r="BC27" s="267"/>
      <c r="BD27" s="267"/>
      <c r="BE27" s="267"/>
      <c r="BF27" s="246"/>
      <c r="BG27" s="269"/>
      <c r="BH27" s="269"/>
      <c r="BI27" s="267"/>
      <c r="BJ27" s="267"/>
      <c r="BK27" s="267"/>
      <c r="BL27" s="246"/>
      <c r="BM27" s="269"/>
      <c r="BN27" s="269"/>
      <c r="BO27" s="267"/>
      <c r="BP27" s="267"/>
      <c r="BQ27" s="267"/>
      <c r="BR27" s="246"/>
      <c r="BS27" s="269"/>
      <c r="BT27" s="269"/>
      <c r="BU27" s="267"/>
      <c r="BV27" s="267"/>
      <c r="BW27" s="267"/>
    </row>
    <row r="28" spans="1:75" ht="19.5" customHeight="1">
      <c r="A28" s="552"/>
      <c r="B28" s="339" t="s">
        <v>149</v>
      </c>
      <c r="C28" s="103">
        <v>1.6691388386666668</v>
      </c>
      <c r="D28" s="267"/>
      <c r="E28" s="268"/>
      <c r="F28" s="247"/>
      <c r="G28" s="269"/>
      <c r="H28" s="267"/>
      <c r="I28" s="267"/>
      <c r="J28" s="267"/>
      <c r="K28" s="246"/>
      <c r="L28" s="269"/>
      <c r="M28" s="269"/>
      <c r="N28" s="267"/>
      <c r="O28" s="267"/>
      <c r="P28" s="267"/>
      <c r="Q28" s="269"/>
      <c r="R28" s="269"/>
      <c r="S28" s="267"/>
      <c r="T28" s="267"/>
      <c r="U28" s="267"/>
      <c r="V28" s="246"/>
      <c r="W28" s="269"/>
      <c r="X28" s="269"/>
      <c r="Y28" s="267"/>
      <c r="Z28" s="267"/>
      <c r="AA28" s="267"/>
      <c r="AB28" s="246"/>
      <c r="AC28" s="269"/>
      <c r="AD28" s="269"/>
      <c r="AE28" s="267"/>
      <c r="AF28" s="267"/>
      <c r="AG28" s="267"/>
      <c r="AH28" s="246"/>
      <c r="AI28" s="269"/>
      <c r="AJ28" s="269"/>
      <c r="AK28" s="267"/>
      <c r="AL28" s="267"/>
      <c r="AM28" s="267"/>
      <c r="AN28" s="246"/>
      <c r="AO28" s="269"/>
      <c r="AP28" s="269"/>
      <c r="AQ28" s="267"/>
      <c r="AR28" s="267"/>
      <c r="AS28" s="267"/>
      <c r="AT28" s="246"/>
      <c r="AU28" s="269"/>
      <c r="AV28" s="269"/>
      <c r="AW28" s="267"/>
      <c r="AX28" s="267"/>
      <c r="AY28" s="267"/>
      <c r="AZ28" s="246"/>
      <c r="BA28" s="269"/>
      <c r="BB28" s="269"/>
      <c r="BC28" s="267"/>
      <c r="BD28" s="267"/>
      <c r="BE28" s="267"/>
      <c r="BF28" s="246"/>
      <c r="BG28" s="269"/>
      <c r="BH28" s="269"/>
      <c r="BI28" s="267"/>
      <c r="BJ28" s="267"/>
      <c r="BK28" s="267"/>
      <c r="BL28" s="246"/>
      <c r="BM28" s="269"/>
      <c r="BN28" s="269"/>
      <c r="BO28" s="267"/>
      <c r="BP28" s="267"/>
      <c r="BQ28" s="267"/>
      <c r="BR28" s="246"/>
      <c r="BS28" s="269"/>
      <c r="BT28" s="269"/>
      <c r="BU28" s="267"/>
      <c r="BV28" s="267"/>
      <c r="BW28" s="267"/>
    </row>
    <row r="29" spans="1:75" ht="20.25" customHeight="1">
      <c r="A29" s="552"/>
      <c r="B29" s="339" t="s">
        <v>202</v>
      </c>
      <c r="C29" s="103">
        <v>1.391670982666667</v>
      </c>
      <c r="D29" s="267"/>
      <c r="E29" s="268"/>
      <c r="F29" s="247"/>
      <c r="G29" s="269"/>
      <c r="H29" s="267"/>
      <c r="I29" s="267"/>
      <c r="J29" s="267"/>
      <c r="K29" s="246"/>
      <c r="L29" s="269"/>
      <c r="M29" s="269"/>
      <c r="N29" s="267"/>
      <c r="O29" s="267"/>
      <c r="P29" s="267"/>
      <c r="Q29" s="269"/>
      <c r="R29" s="269"/>
      <c r="S29" s="267"/>
      <c r="T29" s="267"/>
      <c r="U29" s="267"/>
      <c r="V29" s="246"/>
      <c r="W29" s="269"/>
      <c r="X29" s="269"/>
      <c r="Y29" s="267"/>
      <c r="Z29" s="267"/>
      <c r="AA29" s="267"/>
      <c r="AB29" s="246"/>
      <c r="AC29" s="269"/>
      <c r="AD29" s="269"/>
      <c r="AE29" s="267"/>
      <c r="AF29" s="267"/>
      <c r="AG29" s="267"/>
      <c r="AH29" s="246"/>
      <c r="AI29" s="269"/>
      <c r="AJ29" s="269"/>
      <c r="AK29" s="267"/>
      <c r="AL29" s="267"/>
      <c r="AM29" s="267"/>
      <c r="AN29" s="246"/>
      <c r="AO29" s="269"/>
      <c r="AP29" s="269"/>
      <c r="AQ29" s="267"/>
      <c r="AR29" s="267"/>
      <c r="AS29" s="267"/>
      <c r="AT29" s="246"/>
      <c r="AU29" s="269"/>
      <c r="AV29" s="269"/>
      <c r="AW29" s="267"/>
      <c r="AX29" s="267"/>
      <c r="AY29" s="267"/>
      <c r="AZ29" s="246"/>
      <c r="BA29" s="269"/>
      <c r="BB29" s="269"/>
      <c r="BC29" s="267"/>
      <c r="BD29" s="267"/>
      <c r="BE29" s="267"/>
      <c r="BF29" s="246"/>
      <c r="BG29" s="269"/>
      <c r="BH29" s="269"/>
      <c r="BI29" s="267"/>
      <c r="BJ29" s="267"/>
      <c r="BK29" s="267"/>
      <c r="BL29" s="246"/>
      <c r="BM29" s="269"/>
      <c r="BN29" s="269"/>
      <c r="BO29" s="267"/>
      <c r="BP29" s="267"/>
      <c r="BQ29" s="267"/>
      <c r="BR29" s="246"/>
      <c r="BS29" s="269"/>
      <c r="BT29" s="269"/>
      <c r="BU29" s="267"/>
      <c r="BV29" s="267"/>
      <c r="BW29" s="267"/>
    </row>
    <row r="30" spans="1:75" ht="19.5" customHeight="1">
      <c r="A30" s="552"/>
      <c r="B30" s="339" t="s">
        <v>203</v>
      </c>
      <c r="C30" s="103">
        <v>0.561751568</v>
      </c>
      <c r="D30" s="267"/>
      <c r="E30" s="268"/>
      <c r="F30" s="247"/>
      <c r="G30" s="269"/>
      <c r="H30" s="267"/>
      <c r="I30" s="267"/>
      <c r="J30" s="267"/>
      <c r="K30" s="246"/>
      <c r="L30" s="269"/>
      <c r="M30" s="269"/>
      <c r="N30" s="267"/>
      <c r="O30" s="267"/>
      <c r="P30" s="267"/>
      <c r="Q30" s="269"/>
      <c r="R30" s="269"/>
      <c r="S30" s="267"/>
      <c r="T30" s="267"/>
      <c r="U30" s="267"/>
      <c r="V30" s="246"/>
      <c r="W30" s="269"/>
      <c r="X30" s="269"/>
      <c r="Y30" s="267"/>
      <c r="Z30" s="267"/>
      <c r="AA30" s="267"/>
      <c r="AB30" s="246"/>
      <c r="AC30" s="269"/>
      <c r="AD30" s="269"/>
      <c r="AE30" s="267"/>
      <c r="AF30" s="267"/>
      <c r="AG30" s="267"/>
      <c r="AH30" s="246"/>
      <c r="AI30" s="269"/>
      <c r="AJ30" s="269"/>
      <c r="AK30" s="267"/>
      <c r="AL30" s="267"/>
      <c r="AM30" s="267"/>
      <c r="AN30" s="246"/>
      <c r="AO30" s="269"/>
      <c r="AP30" s="269"/>
      <c r="AQ30" s="267"/>
      <c r="AR30" s="267"/>
      <c r="AS30" s="267"/>
      <c r="AT30" s="246"/>
      <c r="AU30" s="269"/>
      <c r="AV30" s="269"/>
      <c r="AW30" s="267"/>
      <c r="AX30" s="267"/>
      <c r="AY30" s="267"/>
      <c r="AZ30" s="246"/>
      <c r="BA30" s="269"/>
      <c r="BB30" s="269"/>
      <c r="BC30" s="267"/>
      <c r="BD30" s="267"/>
      <c r="BE30" s="267"/>
      <c r="BF30" s="246"/>
      <c r="BG30" s="269"/>
      <c r="BH30" s="269"/>
      <c r="BI30" s="267"/>
      <c r="BJ30" s="267"/>
      <c r="BK30" s="267"/>
      <c r="BL30" s="246"/>
      <c r="BM30" s="269"/>
      <c r="BN30" s="269"/>
      <c r="BO30" s="267"/>
      <c r="BP30" s="267"/>
      <c r="BQ30" s="267"/>
      <c r="BR30" s="246"/>
      <c r="BS30" s="269"/>
      <c r="BT30" s="269"/>
      <c r="BU30" s="267"/>
      <c r="BV30" s="267"/>
      <c r="BW30" s="267"/>
    </row>
    <row r="31" spans="1:75" ht="19.5" customHeight="1" thickBot="1">
      <c r="A31" s="553"/>
      <c r="B31" s="339" t="s">
        <v>204</v>
      </c>
      <c r="C31" s="104">
        <v>0.83</v>
      </c>
      <c r="D31" s="267"/>
      <c r="E31" s="268"/>
      <c r="F31" s="247"/>
      <c r="G31" s="269"/>
      <c r="H31" s="267"/>
      <c r="I31" s="267"/>
      <c r="J31" s="267"/>
      <c r="K31" s="246"/>
      <c r="L31" s="269"/>
      <c r="M31" s="269"/>
      <c r="N31" s="267"/>
      <c r="O31" s="267"/>
      <c r="P31" s="267"/>
      <c r="Q31" s="269"/>
      <c r="R31" s="269"/>
      <c r="S31" s="267"/>
      <c r="T31" s="267"/>
      <c r="U31" s="267"/>
      <c r="V31" s="246"/>
      <c r="W31" s="269"/>
      <c r="X31" s="269"/>
      <c r="Y31" s="267"/>
      <c r="Z31" s="267"/>
      <c r="AA31" s="267"/>
      <c r="AB31" s="246"/>
      <c r="AC31" s="269"/>
      <c r="AD31" s="269"/>
      <c r="AE31" s="267"/>
      <c r="AF31" s="267"/>
      <c r="AG31" s="267"/>
      <c r="AH31" s="246"/>
      <c r="AI31" s="269"/>
      <c r="AJ31" s="269"/>
      <c r="AK31" s="267"/>
      <c r="AL31" s="267"/>
      <c r="AM31" s="267"/>
      <c r="AN31" s="246"/>
      <c r="AO31" s="269"/>
      <c r="AP31" s="269"/>
      <c r="AQ31" s="267"/>
      <c r="AR31" s="267"/>
      <c r="AS31" s="267"/>
      <c r="AT31" s="246"/>
      <c r="AU31" s="269"/>
      <c r="AV31" s="269"/>
      <c r="AW31" s="267"/>
      <c r="AX31" s="267"/>
      <c r="AY31" s="267"/>
      <c r="AZ31" s="246"/>
      <c r="BA31" s="269"/>
      <c r="BB31" s="269"/>
      <c r="BC31" s="267"/>
      <c r="BD31" s="267"/>
      <c r="BE31" s="267"/>
      <c r="BF31" s="246"/>
      <c r="BG31" s="269"/>
      <c r="BH31" s="269"/>
      <c r="BI31" s="267"/>
      <c r="BJ31" s="267"/>
      <c r="BK31" s="267"/>
      <c r="BL31" s="246"/>
      <c r="BM31" s="269"/>
      <c r="BN31" s="269"/>
      <c r="BO31" s="267"/>
      <c r="BP31" s="267"/>
      <c r="BQ31" s="267"/>
      <c r="BR31" s="246"/>
      <c r="BS31" s="269"/>
      <c r="BT31" s="269"/>
      <c r="BU31" s="267"/>
      <c r="BV31" s="267"/>
      <c r="BW31" s="267"/>
    </row>
    <row r="32" spans="1:75" ht="19.5" customHeight="1">
      <c r="A32" s="551" t="s">
        <v>144</v>
      </c>
      <c r="B32" s="337" t="s">
        <v>147</v>
      </c>
      <c r="C32" s="346">
        <v>14.5</v>
      </c>
      <c r="D32" s="267"/>
      <c r="E32" s="268"/>
      <c r="F32" s="247"/>
      <c r="G32" s="269"/>
      <c r="H32" s="267"/>
      <c r="I32" s="267"/>
      <c r="J32" s="267"/>
      <c r="K32" s="246"/>
      <c r="L32" s="269"/>
      <c r="M32" s="269"/>
      <c r="N32" s="267"/>
      <c r="O32" s="267"/>
      <c r="P32" s="267"/>
      <c r="Q32" s="269"/>
      <c r="R32" s="269"/>
      <c r="S32" s="267"/>
      <c r="T32" s="267"/>
      <c r="U32" s="267"/>
      <c r="V32" s="246"/>
      <c r="W32" s="269"/>
      <c r="X32" s="269"/>
      <c r="Y32" s="267"/>
      <c r="Z32" s="267"/>
      <c r="AA32" s="267"/>
      <c r="AB32" s="246"/>
      <c r="AC32" s="269"/>
      <c r="AD32" s="269"/>
      <c r="AE32" s="267"/>
      <c r="AF32" s="267"/>
      <c r="AG32" s="267"/>
      <c r="AH32" s="246"/>
      <c r="AI32" s="269"/>
      <c r="AJ32" s="269"/>
      <c r="AK32" s="267"/>
      <c r="AL32" s="267"/>
      <c r="AM32" s="267"/>
      <c r="AN32" s="246"/>
      <c r="AO32" s="269"/>
      <c r="AP32" s="269"/>
      <c r="AQ32" s="267"/>
      <c r="AR32" s="267"/>
      <c r="AS32" s="267"/>
      <c r="AT32" s="246"/>
      <c r="AU32" s="269"/>
      <c r="AV32" s="269"/>
      <c r="AW32" s="267"/>
      <c r="AX32" s="267"/>
      <c r="AY32" s="267"/>
      <c r="AZ32" s="246"/>
      <c r="BA32" s="269"/>
      <c r="BB32" s="269"/>
      <c r="BC32" s="267"/>
      <c r="BD32" s="267"/>
      <c r="BE32" s="267"/>
      <c r="BF32" s="246"/>
      <c r="BG32" s="269"/>
      <c r="BH32" s="269"/>
      <c r="BI32" s="267"/>
      <c r="BJ32" s="267"/>
      <c r="BK32" s="267"/>
      <c r="BL32" s="246"/>
      <c r="BM32" s="269"/>
      <c r="BN32" s="269"/>
      <c r="BO32" s="267"/>
      <c r="BP32" s="267"/>
      <c r="BQ32" s="267"/>
      <c r="BR32" s="246"/>
      <c r="BS32" s="269"/>
      <c r="BT32" s="269"/>
      <c r="BU32" s="267"/>
      <c r="BV32" s="267"/>
      <c r="BW32" s="267"/>
    </row>
    <row r="33" spans="1:75" ht="19.5" customHeight="1">
      <c r="A33" s="552"/>
      <c r="B33" s="339" t="s">
        <v>140</v>
      </c>
      <c r="C33" s="103">
        <v>11.404893119506838</v>
      </c>
      <c r="D33" s="267"/>
      <c r="E33" s="268"/>
      <c r="F33" s="247"/>
      <c r="G33" s="269"/>
      <c r="H33" s="267"/>
      <c r="I33" s="267"/>
      <c r="J33" s="267"/>
      <c r="K33" s="246"/>
      <c r="L33" s="269"/>
      <c r="M33" s="269"/>
      <c r="N33" s="267"/>
      <c r="O33" s="267"/>
      <c r="P33" s="267"/>
      <c r="Q33" s="269"/>
      <c r="R33" s="269"/>
      <c r="S33" s="267"/>
      <c r="T33" s="267"/>
      <c r="U33" s="267"/>
      <c r="V33" s="246"/>
      <c r="W33" s="269"/>
      <c r="X33" s="269"/>
      <c r="Y33" s="267"/>
      <c r="Z33" s="267"/>
      <c r="AA33" s="267"/>
      <c r="AB33" s="246"/>
      <c r="AC33" s="269"/>
      <c r="AD33" s="269"/>
      <c r="AE33" s="267"/>
      <c r="AF33" s="267"/>
      <c r="AG33" s="267"/>
      <c r="AH33" s="246"/>
      <c r="AI33" s="269"/>
      <c r="AJ33" s="269"/>
      <c r="AK33" s="267"/>
      <c r="AL33" s="267"/>
      <c r="AM33" s="267"/>
      <c r="AN33" s="246"/>
      <c r="AO33" s="269"/>
      <c r="AP33" s="269"/>
      <c r="AQ33" s="267"/>
      <c r="AR33" s="267"/>
      <c r="AS33" s="267"/>
      <c r="AT33" s="246"/>
      <c r="AU33" s="269"/>
      <c r="AV33" s="269"/>
      <c r="AW33" s="267"/>
      <c r="AX33" s="267"/>
      <c r="AY33" s="267"/>
      <c r="AZ33" s="246"/>
      <c r="BA33" s="269"/>
      <c r="BB33" s="269"/>
      <c r="BC33" s="267"/>
      <c r="BD33" s="267"/>
      <c r="BE33" s="267"/>
      <c r="BF33" s="246"/>
      <c r="BG33" s="269"/>
      <c r="BH33" s="269"/>
      <c r="BI33" s="267"/>
      <c r="BJ33" s="267"/>
      <c r="BK33" s="267"/>
      <c r="BL33" s="246"/>
      <c r="BM33" s="269"/>
      <c r="BN33" s="269"/>
      <c r="BO33" s="267"/>
      <c r="BP33" s="267"/>
      <c r="BQ33" s="267"/>
      <c r="BR33" s="246"/>
      <c r="BS33" s="269"/>
      <c r="BT33" s="269"/>
      <c r="BU33" s="267"/>
      <c r="BV33" s="267"/>
      <c r="BW33" s="267"/>
    </row>
    <row r="34" spans="1:75" ht="19.5" customHeight="1">
      <c r="A34" s="552"/>
      <c r="B34" s="339" t="s">
        <v>201</v>
      </c>
      <c r="C34" s="103">
        <v>106.74024044311524</v>
      </c>
      <c r="E34" s="268"/>
      <c r="F34" s="247"/>
      <c r="G34" s="269"/>
      <c r="H34" s="267"/>
      <c r="I34" s="267"/>
      <c r="J34" s="267"/>
      <c r="K34" s="246"/>
      <c r="L34" s="269"/>
      <c r="M34" s="269"/>
      <c r="N34" s="267"/>
      <c r="O34" s="267"/>
      <c r="P34" s="267"/>
      <c r="Q34" s="269"/>
      <c r="R34" s="269"/>
      <c r="S34" s="267"/>
      <c r="T34" s="267"/>
      <c r="U34" s="267"/>
      <c r="V34" s="246"/>
      <c r="W34" s="269"/>
      <c r="X34" s="269"/>
      <c r="Y34" s="267"/>
      <c r="Z34" s="267"/>
      <c r="AA34" s="267"/>
      <c r="AB34" s="246"/>
      <c r="AC34" s="269"/>
      <c r="AD34" s="269"/>
      <c r="AE34" s="267"/>
      <c r="AF34" s="267"/>
      <c r="AG34" s="267"/>
      <c r="AH34" s="246"/>
      <c r="AI34" s="269"/>
      <c r="AJ34" s="269"/>
      <c r="AK34" s="267"/>
      <c r="AL34" s="267"/>
      <c r="AM34" s="267"/>
      <c r="AN34" s="246"/>
      <c r="AO34" s="269"/>
      <c r="AP34" s="269"/>
      <c r="AQ34" s="267"/>
      <c r="AR34" s="267"/>
      <c r="AS34" s="267"/>
      <c r="AT34" s="246"/>
      <c r="AU34" s="269"/>
      <c r="AV34" s="269"/>
      <c r="AW34" s="267"/>
      <c r="AX34" s="267"/>
      <c r="AY34" s="267"/>
      <c r="AZ34" s="246"/>
      <c r="BA34" s="269"/>
      <c r="BB34" s="269"/>
      <c r="BC34" s="267"/>
      <c r="BD34" s="267"/>
      <c r="BE34" s="267"/>
      <c r="BF34" s="246"/>
      <c r="BG34" s="269"/>
      <c r="BH34" s="269"/>
      <c r="BI34" s="267"/>
      <c r="BJ34" s="267"/>
      <c r="BK34" s="267"/>
      <c r="BL34" s="246"/>
      <c r="BM34" s="269"/>
      <c r="BN34" s="269"/>
      <c r="BO34" s="267"/>
      <c r="BP34" s="267"/>
      <c r="BQ34" s="267"/>
      <c r="BR34" s="246"/>
      <c r="BS34" s="269"/>
      <c r="BT34" s="269"/>
      <c r="BU34" s="267"/>
      <c r="BV34" s="267"/>
      <c r="BW34" s="267"/>
    </row>
    <row r="35" spans="1:75" ht="19.5" customHeight="1">
      <c r="A35" s="552"/>
      <c r="B35" s="339" t="s">
        <v>94</v>
      </c>
      <c r="C35" s="103">
        <v>1.4</v>
      </c>
      <c r="E35" s="268"/>
      <c r="F35" s="247"/>
      <c r="G35" s="269"/>
      <c r="H35" s="267"/>
      <c r="I35" s="267"/>
      <c r="J35" s="267"/>
      <c r="K35" s="246"/>
      <c r="L35" s="269"/>
      <c r="M35" s="269"/>
      <c r="N35" s="267"/>
      <c r="O35" s="267"/>
      <c r="P35" s="267"/>
      <c r="Q35" s="269"/>
      <c r="R35" s="269"/>
      <c r="S35" s="267"/>
      <c r="T35" s="267"/>
      <c r="U35" s="267"/>
      <c r="V35" s="246"/>
      <c r="W35" s="269"/>
      <c r="X35" s="269"/>
      <c r="Y35" s="267"/>
      <c r="Z35" s="267"/>
      <c r="AA35" s="267"/>
      <c r="AB35" s="246"/>
      <c r="AC35" s="269"/>
      <c r="AD35" s="269"/>
      <c r="AE35" s="267"/>
      <c r="AF35" s="267"/>
      <c r="AG35" s="267"/>
      <c r="AH35" s="246"/>
      <c r="AI35" s="269"/>
      <c r="AJ35" s="269"/>
      <c r="AK35" s="267"/>
      <c r="AL35" s="267"/>
      <c r="AM35" s="267"/>
      <c r="AN35" s="246"/>
      <c r="AO35" s="269"/>
      <c r="AP35" s="269"/>
      <c r="AQ35" s="267"/>
      <c r="AR35" s="267"/>
      <c r="AS35" s="267"/>
      <c r="AT35" s="246"/>
      <c r="AU35" s="269"/>
      <c r="AV35" s="269"/>
      <c r="AW35" s="267"/>
      <c r="AX35" s="267"/>
      <c r="AY35" s="267"/>
      <c r="AZ35" s="246"/>
      <c r="BA35" s="269"/>
      <c r="BB35" s="269"/>
      <c r="BC35" s="267"/>
      <c r="BD35" s="267"/>
      <c r="BE35" s="267"/>
      <c r="BF35" s="246"/>
      <c r="BG35" s="269"/>
      <c r="BH35" s="269"/>
      <c r="BI35" s="267"/>
      <c r="BJ35" s="267"/>
      <c r="BK35" s="267"/>
      <c r="BL35" s="246"/>
      <c r="BM35" s="269"/>
      <c r="BN35" s="269"/>
      <c r="BO35" s="267"/>
      <c r="BP35" s="267"/>
      <c r="BQ35" s="267"/>
      <c r="BR35" s="246"/>
      <c r="BS35" s="269"/>
      <c r="BT35" s="269"/>
      <c r="BU35" s="267"/>
      <c r="BV35" s="267"/>
      <c r="BW35" s="267"/>
    </row>
    <row r="36" spans="1:75" ht="19.5" customHeight="1">
      <c r="A36" s="552"/>
      <c r="B36" s="339" t="s">
        <v>149</v>
      </c>
      <c r="C36" s="103">
        <v>2.3778712703333333</v>
      </c>
      <c r="D36" s="267"/>
      <c r="E36" s="268"/>
      <c r="F36" s="247"/>
      <c r="G36" s="269"/>
      <c r="H36" s="267"/>
      <c r="I36" s="267"/>
      <c r="J36" s="267"/>
      <c r="K36" s="246"/>
      <c r="L36" s="269"/>
      <c r="M36" s="269"/>
      <c r="N36" s="267"/>
      <c r="O36" s="267"/>
      <c r="P36" s="267"/>
      <c r="Q36" s="269"/>
      <c r="R36" s="269"/>
      <c r="S36" s="267"/>
      <c r="T36" s="267"/>
      <c r="U36" s="267"/>
      <c r="V36" s="246"/>
      <c r="W36" s="269"/>
      <c r="X36" s="269"/>
      <c r="Y36" s="267"/>
      <c r="Z36" s="267"/>
      <c r="AA36" s="267"/>
      <c r="AB36" s="246"/>
      <c r="AC36" s="269"/>
      <c r="AD36" s="269"/>
      <c r="AE36" s="267"/>
      <c r="AF36" s="267"/>
      <c r="AG36" s="267"/>
      <c r="AH36" s="246"/>
      <c r="AI36" s="269"/>
      <c r="AJ36" s="269"/>
      <c r="AK36" s="267"/>
      <c r="AL36" s="267"/>
      <c r="AM36" s="267"/>
      <c r="AN36" s="246"/>
      <c r="AO36" s="269"/>
      <c r="AP36" s="269"/>
      <c r="AQ36" s="267"/>
      <c r="AR36" s="267"/>
      <c r="AS36" s="267"/>
      <c r="AT36" s="246"/>
      <c r="AU36" s="269"/>
      <c r="AV36" s="269"/>
      <c r="AW36" s="267"/>
      <c r="AX36" s="267"/>
      <c r="AY36" s="267"/>
      <c r="AZ36" s="246"/>
      <c r="BA36" s="269"/>
      <c r="BB36" s="269"/>
      <c r="BC36" s="267"/>
      <c r="BD36" s="267"/>
      <c r="BE36" s="267"/>
      <c r="BF36" s="246"/>
      <c r="BG36" s="269"/>
      <c r="BH36" s="269"/>
      <c r="BI36" s="267"/>
      <c r="BJ36" s="267"/>
      <c r="BK36" s="267"/>
      <c r="BL36" s="246"/>
      <c r="BM36" s="269"/>
      <c r="BN36" s="269"/>
      <c r="BO36" s="267"/>
      <c r="BP36" s="267"/>
      <c r="BQ36" s="267"/>
      <c r="BR36" s="246"/>
      <c r="BS36" s="269"/>
      <c r="BT36" s="269"/>
      <c r="BU36" s="267"/>
      <c r="BV36" s="267"/>
      <c r="BW36" s="267"/>
    </row>
    <row r="37" spans="1:75" ht="22.5" customHeight="1">
      <c r="A37" s="552"/>
      <c r="B37" s="339" t="s">
        <v>202</v>
      </c>
      <c r="C37" s="103">
        <v>2.592510847</v>
      </c>
      <c r="D37" s="267"/>
      <c r="E37" s="268"/>
      <c r="F37" s="247"/>
      <c r="G37" s="269"/>
      <c r="H37" s="267"/>
      <c r="I37" s="267"/>
      <c r="J37" s="267"/>
      <c r="K37" s="246"/>
      <c r="L37" s="269"/>
      <c r="M37" s="269"/>
      <c r="N37" s="267"/>
      <c r="O37" s="267"/>
      <c r="P37" s="267"/>
      <c r="Q37" s="269"/>
      <c r="R37" s="269"/>
      <c r="S37" s="267"/>
      <c r="T37" s="267"/>
      <c r="U37" s="267"/>
      <c r="V37" s="246"/>
      <c r="W37" s="269"/>
      <c r="X37" s="269"/>
      <c r="Y37" s="267"/>
      <c r="Z37" s="267"/>
      <c r="AA37" s="267"/>
      <c r="AB37" s="246"/>
      <c r="AC37" s="269"/>
      <c r="AD37" s="269"/>
      <c r="AE37" s="267"/>
      <c r="AF37" s="267"/>
      <c r="AG37" s="267"/>
      <c r="AH37" s="246"/>
      <c r="AI37" s="269"/>
      <c r="AJ37" s="269"/>
      <c r="AK37" s="267"/>
      <c r="AL37" s="267"/>
      <c r="AM37" s="267"/>
      <c r="AN37" s="246"/>
      <c r="AO37" s="269"/>
      <c r="AP37" s="269"/>
      <c r="AQ37" s="267"/>
      <c r="AR37" s="267"/>
      <c r="AS37" s="267"/>
      <c r="AT37" s="246"/>
      <c r="AU37" s="269"/>
      <c r="AV37" s="269"/>
      <c r="AW37" s="267"/>
      <c r="AX37" s="267"/>
      <c r="AY37" s="267"/>
      <c r="AZ37" s="246"/>
      <c r="BA37" s="269"/>
      <c r="BB37" s="269"/>
      <c r="BC37" s="267"/>
      <c r="BD37" s="267"/>
      <c r="BE37" s="267"/>
      <c r="BF37" s="246"/>
      <c r="BG37" s="269"/>
      <c r="BH37" s="269"/>
      <c r="BI37" s="267"/>
      <c r="BJ37" s="267"/>
      <c r="BK37" s="267"/>
      <c r="BL37" s="246"/>
      <c r="BM37" s="269"/>
      <c r="BN37" s="269"/>
      <c r="BO37" s="267"/>
      <c r="BP37" s="267"/>
      <c r="BQ37" s="267"/>
      <c r="BR37" s="246"/>
      <c r="BS37" s="269"/>
      <c r="BT37" s="269"/>
      <c r="BU37" s="267"/>
      <c r="BV37" s="267"/>
      <c r="BW37" s="267"/>
    </row>
    <row r="38" spans="1:75" ht="19.5" customHeight="1">
      <c r="A38" s="552"/>
      <c r="B38" s="339" t="s">
        <v>203</v>
      </c>
      <c r="C38" s="103">
        <v>1.1061830693333334</v>
      </c>
      <c r="D38" s="267"/>
      <c r="E38" s="268"/>
      <c r="F38" s="247"/>
      <c r="G38" s="269"/>
      <c r="H38" s="267"/>
      <c r="I38" s="267"/>
      <c r="J38" s="267"/>
      <c r="K38" s="246"/>
      <c r="L38" s="269"/>
      <c r="M38" s="269"/>
      <c r="N38" s="267"/>
      <c r="O38" s="267"/>
      <c r="P38" s="267"/>
      <c r="Q38" s="269"/>
      <c r="R38" s="269"/>
      <c r="S38" s="267"/>
      <c r="T38" s="267"/>
      <c r="U38" s="267"/>
      <c r="V38" s="246"/>
      <c r="W38" s="269"/>
      <c r="X38" s="269"/>
      <c r="Y38" s="267"/>
      <c r="Z38" s="267"/>
      <c r="AA38" s="267"/>
      <c r="AB38" s="246"/>
      <c r="AC38" s="269"/>
      <c r="AD38" s="269"/>
      <c r="AE38" s="267"/>
      <c r="AF38" s="267"/>
      <c r="AG38" s="267"/>
      <c r="AH38" s="246"/>
      <c r="AI38" s="269"/>
      <c r="AJ38" s="269"/>
      <c r="AK38" s="267"/>
      <c r="AL38" s="267"/>
      <c r="AM38" s="267"/>
      <c r="AN38" s="246"/>
      <c r="AO38" s="269"/>
      <c r="AP38" s="269"/>
      <c r="AQ38" s="267"/>
      <c r="AR38" s="267"/>
      <c r="AS38" s="267"/>
      <c r="AT38" s="246"/>
      <c r="AU38" s="269"/>
      <c r="AV38" s="269"/>
      <c r="AW38" s="267"/>
      <c r="AX38" s="267"/>
      <c r="AY38" s="267"/>
      <c r="AZ38" s="246"/>
      <c r="BA38" s="269"/>
      <c r="BB38" s="269"/>
      <c r="BC38" s="267"/>
      <c r="BD38" s="267"/>
      <c r="BE38" s="267"/>
      <c r="BF38" s="246"/>
      <c r="BG38" s="269"/>
      <c r="BH38" s="269"/>
      <c r="BI38" s="267"/>
      <c r="BJ38" s="267"/>
      <c r="BK38" s="267"/>
      <c r="BL38" s="246"/>
      <c r="BM38" s="269"/>
      <c r="BN38" s="269"/>
      <c r="BO38" s="267"/>
      <c r="BP38" s="267"/>
      <c r="BQ38" s="267"/>
      <c r="BR38" s="246"/>
      <c r="BS38" s="269"/>
      <c r="BT38" s="269"/>
      <c r="BU38" s="267"/>
      <c r="BV38" s="267"/>
      <c r="BW38" s="267"/>
    </row>
    <row r="39" spans="1:75" ht="19.5" customHeight="1" thickBot="1">
      <c r="A39" s="552"/>
      <c r="B39" s="340" t="s">
        <v>204</v>
      </c>
      <c r="C39" s="104">
        <v>1.18</v>
      </c>
      <c r="D39" s="267"/>
      <c r="E39" s="268"/>
      <c r="F39" s="247"/>
      <c r="G39" s="269"/>
      <c r="H39" s="267"/>
      <c r="I39" s="267"/>
      <c r="J39" s="267"/>
      <c r="K39" s="246"/>
      <c r="L39" s="269"/>
      <c r="M39" s="269"/>
      <c r="N39" s="267"/>
      <c r="O39" s="267"/>
      <c r="P39" s="267"/>
      <c r="Q39" s="269"/>
      <c r="R39" s="269"/>
      <c r="S39" s="267"/>
      <c r="T39" s="267"/>
      <c r="U39" s="267"/>
      <c r="V39" s="246"/>
      <c r="W39" s="269"/>
      <c r="X39" s="269"/>
      <c r="Y39" s="267"/>
      <c r="Z39" s="267"/>
      <c r="AA39" s="267"/>
      <c r="AB39" s="246"/>
      <c r="AC39" s="269"/>
      <c r="AD39" s="269"/>
      <c r="AE39" s="267"/>
      <c r="AF39" s="267"/>
      <c r="AG39" s="267"/>
      <c r="AH39" s="246"/>
      <c r="AI39" s="269"/>
      <c r="AJ39" s="269"/>
      <c r="AK39" s="267"/>
      <c r="AL39" s="267"/>
      <c r="AM39" s="267"/>
      <c r="AN39" s="246"/>
      <c r="AO39" s="269"/>
      <c r="AP39" s="269"/>
      <c r="AQ39" s="267"/>
      <c r="AR39" s="267"/>
      <c r="AS39" s="267"/>
      <c r="AT39" s="246"/>
      <c r="AU39" s="269"/>
      <c r="AV39" s="269"/>
      <c r="AW39" s="267"/>
      <c r="AX39" s="267"/>
      <c r="AY39" s="267"/>
      <c r="AZ39" s="246"/>
      <c r="BA39" s="269"/>
      <c r="BB39" s="269"/>
      <c r="BC39" s="267"/>
      <c r="BD39" s="267"/>
      <c r="BE39" s="267"/>
      <c r="BF39" s="246"/>
      <c r="BG39" s="269"/>
      <c r="BH39" s="269"/>
      <c r="BI39" s="267"/>
      <c r="BJ39" s="267"/>
      <c r="BK39" s="267"/>
      <c r="BL39" s="246"/>
      <c r="BM39" s="269"/>
      <c r="BN39" s="269"/>
      <c r="BO39" s="267"/>
      <c r="BP39" s="267"/>
      <c r="BQ39" s="267"/>
      <c r="BR39" s="246"/>
      <c r="BS39" s="269"/>
      <c r="BT39" s="269"/>
      <c r="BU39" s="267"/>
      <c r="BV39" s="267"/>
      <c r="BW39" s="267"/>
    </row>
    <row r="40" spans="1:75" ht="19.5" customHeight="1">
      <c r="A40" s="551" t="s">
        <v>145</v>
      </c>
      <c r="B40" s="341" t="s">
        <v>147</v>
      </c>
      <c r="C40" s="346">
        <v>11.554865553333334</v>
      </c>
      <c r="D40" s="267"/>
      <c r="E40" s="268"/>
      <c r="F40" s="247"/>
      <c r="G40" s="269"/>
      <c r="H40" s="267"/>
      <c r="I40" s="267"/>
      <c r="J40" s="267"/>
      <c r="K40" s="246"/>
      <c r="L40" s="269"/>
      <c r="M40" s="269"/>
      <c r="N40" s="267"/>
      <c r="O40" s="267"/>
      <c r="P40" s="267"/>
      <c r="Q40" s="269"/>
      <c r="R40" s="269"/>
      <c r="S40" s="267"/>
      <c r="T40" s="267"/>
      <c r="U40" s="267"/>
      <c r="V40" s="246"/>
      <c r="W40" s="269"/>
      <c r="X40" s="269"/>
      <c r="Y40" s="267"/>
      <c r="Z40" s="267"/>
      <c r="AA40" s="267"/>
      <c r="AB40" s="246"/>
      <c r="AC40" s="269"/>
      <c r="AD40" s="269"/>
      <c r="AE40" s="267"/>
      <c r="AF40" s="267"/>
      <c r="AG40" s="267"/>
      <c r="AH40" s="246"/>
      <c r="AI40" s="269"/>
      <c r="AJ40" s="269"/>
      <c r="AK40" s="267"/>
      <c r="AL40" s="267"/>
      <c r="AM40" s="267"/>
      <c r="AN40" s="246"/>
      <c r="AO40" s="269"/>
      <c r="AP40" s="269"/>
      <c r="AQ40" s="267"/>
      <c r="AR40" s="267"/>
      <c r="AS40" s="267"/>
      <c r="AT40" s="246"/>
      <c r="AU40" s="269"/>
      <c r="AV40" s="269"/>
      <c r="AW40" s="267"/>
      <c r="AX40" s="267"/>
      <c r="AY40" s="267"/>
      <c r="AZ40" s="246"/>
      <c r="BA40" s="269"/>
      <c r="BB40" s="269"/>
      <c r="BC40" s="267"/>
      <c r="BD40" s="267"/>
      <c r="BE40" s="267"/>
      <c r="BF40" s="246"/>
      <c r="BG40" s="269"/>
      <c r="BH40" s="269"/>
      <c r="BI40" s="267"/>
      <c r="BJ40" s="267"/>
      <c r="BK40" s="267"/>
      <c r="BL40" s="246"/>
      <c r="BM40" s="269"/>
      <c r="BN40" s="269"/>
      <c r="BO40" s="267"/>
      <c r="BP40" s="267"/>
      <c r="BQ40" s="267"/>
      <c r="BR40" s="246"/>
      <c r="BS40" s="269"/>
      <c r="BT40" s="269"/>
      <c r="BU40" s="267"/>
      <c r="BV40" s="267"/>
      <c r="BW40" s="267"/>
    </row>
    <row r="41" spans="1:75" ht="19.5" customHeight="1">
      <c r="A41" s="552"/>
      <c r="B41" s="339" t="s">
        <v>140</v>
      </c>
      <c r="C41" s="103">
        <v>10.68486479309082</v>
      </c>
      <c r="D41" s="267"/>
      <c r="E41" s="268"/>
      <c r="F41" s="247"/>
      <c r="G41" s="269"/>
      <c r="H41" s="267"/>
      <c r="I41" s="267"/>
      <c r="J41" s="267"/>
      <c r="K41" s="246"/>
      <c r="L41" s="269"/>
      <c r="M41" s="269"/>
      <c r="N41" s="267"/>
      <c r="O41" s="267"/>
      <c r="P41" s="267"/>
      <c r="Q41" s="269"/>
      <c r="R41" s="269"/>
      <c r="S41" s="267"/>
      <c r="T41" s="267"/>
      <c r="U41" s="267"/>
      <c r="V41" s="246"/>
      <c r="W41" s="269"/>
      <c r="X41" s="269"/>
      <c r="Y41" s="267"/>
      <c r="Z41" s="267"/>
      <c r="AA41" s="267"/>
      <c r="AB41" s="246"/>
      <c r="AC41" s="269"/>
      <c r="AD41" s="269"/>
      <c r="AE41" s="267"/>
      <c r="AF41" s="267"/>
      <c r="AG41" s="267"/>
      <c r="AH41" s="246"/>
      <c r="AI41" s="269"/>
      <c r="AJ41" s="269"/>
      <c r="AK41" s="267"/>
      <c r="AL41" s="267"/>
      <c r="AM41" s="267"/>
      <c r="AN41" s="246"/>
      <c r="AO41" s="269"/>
      <c r="AP41" s="269"/>
      <c r="AQ41" s="267"/>
      <c r="AR41" s="267"/>
      <c r="AS41" s="267"/>
      <c r="AT41" s="246"/>
      <c r="AU41" s="269"/>
      <c r="AV41" s="269"/>
      <c r="AW41" s="267"/>
      <c r="AX41" s="267"/>
      <c r="AY41" s="267"/>
      <c r="AZ41" s="246"/>
      <c r="BA41" s="269"/>
      <c r="BB41" s="269"/>
      <c r="BC41" s="267"/>
      <c r="BD41" s="267"/>
      <c r="BE41" s="267"/>
      <c r="BF41" s="246"/>
      <c r="BG41" s="269"/>
      <c r="BH41" s="269"/>
      <c r="BI41" s="267"/>
      <c r="BJ41" s="267"/>
      <c r="BK41" s="267"/>
      <c r="BL41" s="246"/>
      <c r="BM41" s="269"/>
      <c r="BN41" s="269"/>
      <c r="BO41" s="267"/>
      <c r="BP41" s="267"/>
      <c r="BQ41" s="267"/>
      <c r="BR41" s="246"/>
      <c r="BS41" s="269"/>
      <c r="BT41" s="269"/>
      <c r="BU41" s="267"/>
      <c r="BV41" s="267"/>
      <c r="BW41" s="267"/>
    </row>
    <row r="42" spans="1:75" ht="19.5" customHeight="1">
      <c r="A42" s="552"/>
      <c r="B42" s="339" t="s">
        <v>201</v>
      </c>
      <c r="C42" s="103">
        <v>81.89162073486328</v>
      </c>
      <c r="E42" s="268"/>
      <c r="F42" s="247"/>
      <c r="G42" s="269"/>
      <c r="H42" s="267"/>
      <c r="I42" s="267"/>
      <c r="J42" s="267"/>
      <c r="K42" s="246"/>
      <c r="L42" s="269"/>
      <c r="M42" s="269"/>
      <c r="N42" s="267"/>
      <c r="O42" s="267"/>
      <c r="P42" s="267"/>
      <c r="Q42" s="269"/>
      <c r="R42" s="269"/>
      <c r="S42" s="267"/>
      <c r="T42" s="267"/>
      <c r="U42" s="267"/>
      <c r="V42" s="246"/>
      <c r="W42" s="269"/>
      <c r="X42" s="269"/>
      <c r="Y42" s="267"/>
      <c r="Z42" s="267"/>
      <c r="AA42" s="267"/>
      <c r="AB42" s="246"/>
      <c r="AC42" s="269"/>
      <c r="AD42" s="269"/>
      <c r="AE42" s="267"/>
      <c r="AF42" s="267"/>
      <c r="AG42" s="267"/>
      <c r="AH42" s="246"/>
      <c r="AI42" s="269"/>
      <c r="AJ42" s="269"/>
      <c r="AK42" s="267"/>
      <c r="AL42" s="267"/>
      <c r="AM42" s="267"/>
      <c r="AN42" s="246"/>
      <c r="AO42" s="269"/>
      <c r="AP42" s="269"/>
      <c r="AQ42" s="267"/>
      <c r="AR42" s="267"/>
      <c r="AS42" s="267"/>
      <c r="AT42" s="246"/>
      <c r="AU42" s="269"/>
      <c r="AV42" s="269"/>
      <c r="AW42" s="267"/>
      <c r="AX42" s="267"/>
      <c r="AY42" s="267"/>
      <c r="AZ42" s="246"/>
      <c r="BA42" s="269"/>
      <c r="BB42" s="269"/>
      <c r="BC42" s="267"/>
      <c r="BD42" s="267"/>
      <c r="BE42" s="267"/>
      <c r="BF42" s="246"/>
      <c r="BG42" s="269"/>
      <c r="BH42" s="269"/>
      <c r="BI42" s="267"/>
      <c r="BJ42" s="267"/>
      <c r="BK42" s="267"/>
      <c r="BL42" s="246"/>
      <c r="BM42" s="269"/>
      <c r="BN42" s="269"/>
      <c r="BO42" s="267"/>
      <c r="BP42" s="267"/>
      <c r="BQ42" s="267"/>
      <c r="BR42" s="246"/>
      <c r="BS42" s="269"/>
      <c r="BT42" s="269"/>
      <c r="BU42" s="267"/>
      <c r="BV42" s="267"/>
      <c r="BW42" s="267"/>
    </row>
    <row r="43" spans="1:75" ht="19.5" customHeight="1">
      <c r="A43" s="552"/>
      <c r="B43" s="339" t="s">
        <v>94</v>
      </c>
      <c r="C43" s="103">
        <v>1.1796306316666665</v>
      </c>
      <c r="E43" s="268"/>
      <c r="F43" s="247"/>
      <c r="G43" s="269"/>
      <c r="H43" s="267"/>
      <c r="I43" s="267"/>
      <c r="J43" s="267"/>
      <c r="K43" s="246"/>
      <c r="L43" s="269"/>
      <c r="M43" s="269"/>
      <c r="N43" s="267"/>
      <c r="O43" s="267"/>
      <c r="P43" s="267"/>
      <c r="Q43" s="269"/>
      <c r="R43" s="269"/>
      <c r="S43" s="267"/>
      <c r="T43" s="267"/>
      <c r="U43" s="267"/>
      <c r="V43" s="246"/>
      <c r="W43" s="269"/>
      <c r="X43" s="269"/>
      <c r="Y43" s="267"/>
      <c r="Z43" s="267"/>
      <c r="AA43" s="267"/>
      <c r="AB43" s="246"/>
      <c r="AC43" s="269"/>
      <c r="AD43" s="269"/>
      <c r="AE43" s="267"/>
      <c r="AF43" s="267"/>
      <c r="AG43" s="267"/>
      <c r="AH43" s="246"/>
      <c r="AI43" s="269"/>
      <c r="AJ43" s="269"/>
      <c r="AK43" s="267"/>
      <c r="AL43" s="267"/>
      <c r="AM43" s="267"/>
      <c r="AN43" s="246"/>
      <c r="AO43" s="269"/>
      <c r="AP43" s="269"/>
      <c r="AQ43" s="267"/>
      <c r="AR43" s="267"/>
      <c r="AS43" s="267"/>
      <c r="AT43" s="246"/>
      <c r="AU43" s="269"/>
      <c r="AV43" s="269"/>
      <c r="AW43" s="267"/>
      <c r="AX43" s="267"/>
      <c r="AY43" s="267"/>
      <c r="AZ43" s="246"/>
      <c r="BA43" s="269"/>
      <c r="BB43" s="269"/>
      <c r="BC43" s="267"/>
      <c r="BD43" s="267"/>
      <c r="BE43" s="267"/>
      <c r="BF43" s="246"/>
      <c r="BG43" s="269"/>
      <c r="BH43" s="269"/>
      <c r="BI43" s="267"/>
      <c r="BJ43" s="267"/>
      <c r="BK43" s="267"/>
      <c r="BL43" s="246"/>
      <c r="BM43" s="269"/>
      <c r="BN43" s="269"/>
      <c r="BO43" s="267"/>
      <c r="BP43" s="267"/>
      <c r="BQ43" s="267"/>
      <c r="BR43" s="246"/>
      <c r="BS43" s="269"/>
      <c r="BT43" s="269"/>
      <c r="BU43" s="267"/>
      <c r="BV43" s="267"/>
      <c r="BW43" s="267"/>
    </row>
    <row r="44" spans="1:75" ht="19.5" customHeight="1">
      <c r="A44" s="552"/>
      <c r="B44" s="339" t="s">
        <v>149</v>
      </c>
      <c r="C44" s="103">
        <v>1.757574336</v>
      </c>
      <c r="D44" s="267"/>
      <c r="E44" s="268"/>
      <c r="F44" s="247"/>
      <c r="G44" s="269"/>
      <c r="H44" s="267"/>
      <c r="I44" s="267"/>
      <c r="J44" s="267"/>
      <c r="K44" s="246"/>
      <c r="L44" s="269"/>
      <c r="M44" s="269"/>
      <c r="N44" s="267"/>
      <c r="O44" s="267"/>
      <c r="P44" s="267"/>
      <c r="Q44" s="269"/>
      <c r="R44" s="269"/>
      <c r="S44" s="267"/>
      <c r="T44" s="267"/>
      <c r="U44" s="267"/>
      <c r="V44" s="246"/>
      <c r="W44" s="269"/>
      <c r="X44" s="269"/>
      <c r="Y44" s="267"/>
      <c r="Z44" s="267"/>
      <c r="AA44" s="267"/>
      <c r="AB44" s="246"/>
      <c r="AC44" s="269"/>
      <c r="AD44" s="269"/>
      <c r="AE44" s="267"/>
      <c r="AF44" s="267"/>
      <c r="AG44" s="267"/>
      <c r="AH44" s="246"/>
      <c r="AI44" s="269"/>
      <c r="AJ44" s="269"/>
      <c r="AK44" s="267"/>
      <c r="AL44" s="267"/>
      <c r="AM44" s="267"/>
      <c r="AN44" s="246"/>
      <c r="AO44" s="269"/>
      <c r="AP44" s="269"/>
      <c r="AQ44" s="267"/>
      <c r="AR44" s="267"/>
      <c r="AS44" s="267"/>
      <c r="AT44" s="246"/>
      <c r="AU44" s="269"/>
      <c r="AV44" s="269"/>
      <c r="AW44" s="267"/>
      <c r="AX44" s="267"/>
      <c r="AY44" s="267"/>
      <c r="AZ44" s="246"/>
      <c r="BA44" s="269"/>
      <c r="BB44" s="269"/>
      <c r="BC44" s="267"/>
      <c r="BD44" s="267"/>
      <c r="BE44" s="267"/>
      <c r="BF44" s="246"/>
      <c r="BG44" s="269"/>
      <c r="BH44" s="269"/>
      <c r="BI44" s="267"/>
      <c r="BJ44" s="267"/>
      <c r="BK44" s="267"/>
      <c r="BL44" s="246"/>
      <c r="BM44" s="269"/>
      <c r="BN44" s="269"/>
      <c r="BO44" s="267"/>
      <c r="BP44" s="267"/>
      <c r="BQ44" s="267"/>
      <c r="BR44" s="246"/>
      <c r="BS44" s="269"/>
      <c r="BT44" s="269"/>
      <c r="BU44" s="267"/>
      <c r="BV44" s="267"/>
      <c r="BW44" s="267"/>
    </row>
    <row r="45" spans="1:75" ht="21.75" customHeight="1">
      <c r="A45" s="552"/>
      <c r="B45" s="339" t="s">
        <v>202</v>
      </c>
      <c r="C45" s="103">
        <v>1.8371269455</v>
      </c>
      <c r="D45" s="267"/>
      <c r="E45" s="268"/>
      <c r="F45" s="247"/>
      <c r="G45" s="269"/>
      <c r="H45" s="267"/>
      <c r="I45" s="267"/>
      <c r="J45" s="267"/>
      <c r="K45" s="246"/>
      <c r="L45" s="269"/>
      <c r="M45" s="269"/>
      <c r="N45" s="267"/>
      <c r="O45" s="267"/>
      <c r="P45" s="267"/>
      <c r="Q45" s="269"/>
      <c r="R45" s="269"/>
      <c r="S45" s="267"/>
      <c r="T45" s="267"/>
      <c r="U45" s="267"/>
      <c r="V45" s="246"/>
      <c r="W45" s="269"/>
      <c r="X45" s="269"/>
      <c r="Y45" s="267"/>
      <c r="Z45" s="267"/>
      <c r="AA45" s="267"/>
      <c r="AB45" s="246"/>
      <c r="AC45" s="269"/>
      <c r="AD45" s="269"/>
      <c r="AE45" s="267"/>
      <c r="AF45" s="267"/>
      <c r="AG45" s="267"/>
      <c r="AH45" s="246"/>
      <c r="AI45" s="269"/>
      <c r="AJ45" s="269"/>
      <c r="AK45" s="267"/>
      <c r="AL45" s="267"/>
      <c r="AM45" s="267"/>
      <c r="AN45" s="246"/>
      <c r="AO45" s="269"/>
      <c r="AP45" s="269"/>
      <c r="AQ45" s="267"/>
      <c r="AR45" s="267"/>
      <c r="AS45" s="267"/>
      <c r="AT45" s="246"/>
      <c r="AU45" s="269"/>
      <c r="AV45" s="269"/>
      <c r="AW45" s="267"/>
      <c r="AX45" s="267"/>
      <c r="AY45" s="267"/>
      <c r="AZ45" s="246"/>
      <c r="BA45" s="269"/>
      <c r="BB45" s="269"/>
      <c r="BC45" s="267"/>
      <c r="BD45" s="267"/>
      <c r="BE45" s="267"/>
      <c r="BF45" s="246"/>
      <c r="BG45" s="269"/>
      <c r="BH45" s="269"/>
      <c r="BI45" s="267"/>
      <c r="BJ45" s="267"/>
      <c r="BK45" s="267"/>
      <c r="BL45" s="246"/>
      <c r="BM45" s="269"/>
      <c r="BN45" s="269"/>
      <c r="BO45" s="267"/>
      <c r="BP45" s="267"/>
      <c r="BQ45" s="267"/>
      <c r="BR45" s="246"/>
      <c r="BS45" s="269"/>
      <c r="BT45" s="269"/>
      <c r="BU45" s="267"/>
      <c r="BV45" s="267"/>
      <c r="BW45" s="267"/>
    </row>
    <row r="46" spans="1:75" ht="19.5" customHeight="1">
      <c r="A46" s="552"/>
      <c r="B46" s="339" t="s">
        <v>203</v>
      </c>
      <c r="C46" s="103">
        <v>0.8067261615</v>
      </c>
      <c r="D46" s="267"/>
      <c r="E46" s="268"/>
      <c r="F46" s="247"/>
      <c r="G46" s="269"/>
      <c r="H46" s="267"/>
      <c r="I46" s="267"/>
      <c r="J46" s="267"/>
      <c r="K46" s="246"/>
      <c r="L46" s="269"/>
      <c r="M46" s="269"/>
      <c r="N46" s="267"/>
      <c r="O46" s="267"/>
      <c r="P46" s="267"/>
      <c r="Q46" s="269"/>
      <c r="R46" s="269"/>
      <c r="S46" s="267"/>
      <c r="T46" s="267"/>
      <c r="U46" s="267"/>
      <c r="V46" s="246"/>
      <c r="W46" s="269"/>
      <c r="X46" s="269"/>
      <c r="Y46" s="267"/>
      <c r="Z46" s="267"/>
      <c r="AA46" s="267"/>
      <c r="AB46" s="246"/>
      <c r="AC46" s="269"/>
      <c r="AD46" s="269"/>
      <c r="AE46" s="267"/>
      <c r="AF46" s="267"/>
      <c r="AG46" s="267"/>
      <c r="AH46" s="246"/>
      <c r="AI46" s="269"/>
      <c r="AJ46" s="269"/>
      <c r="AK46" s="267"/>
      <c r="AL46" s="267"/>
      <c r="AM46" s="267"/>
      <c r="AN46" s="246"/>
      <c r="AO46" s="269"/>
      <c r="AP46" s="269"/>
      <c r="AQ46" s="267"/>
      <c r="AR46" s="267"/>
      <c r="AS46" s="267"/>
      <c r="AT46" s="246"/>
      <c r="AU46" s="269"/>
      <c r="AV46" s="269"/>
      <c r="AW46" s="267"/>
      <c r="AX46" s="267"/>
      <c r="AY46" s="267"/>
      <c r="AZ46" s="246"/>
      <c r="BA46" s="269"/>
      <c r="BB46" s="269"/>
      <c r="BC46" s="267"/>
      <c r="BD46" s="267"/>
      <c r="BE46" s="267"/>
      <c r="BF46" s="246"/>
      <c r="BG46" s="269"/>
      <c r="BH46" s="269"/>
      <c r="BI46" s="267"/>
      <c r="BJ46" s="267"/>
      <c r="BK46" s="267"/>
      <c r="BL46" s="246"/>
      <c r="BM46" s="269"/>
      <c r="BN46" s="269"/>
      <c r="BO46" s="267"/>
      <c r="BP46" s="267"/>
      <c r="BQ46" s="267"/>
      <c r="BR46" s="246"/>
      <c r="BS46" s="269"/>
      <c r="BT46" s="269"/>
      <c r="BU46" s="267"/>
      <c r="BV46" s="267"/>
      <c r="BW46" s="267"/>
    </row>
    <row r="47" spans="1:75" ht="19.5" customHeight="1" thickBot="1">
      <c r="A47" s="552"/>
      <c r="B47" s="343" t="s">
        <v>204</v>
      </c>
      <c r="C47" s="104">
        <v>1.05</v>
      </c>
      <c r="D47" s="267"/>
      <c r="E47" s="268"/>
      <c r="F47" s="247"/>
      <c r="G47" s="269"/>
      <c r="H47" s="267"/>
      <c r="I47" s="267"/>
      <c r="J47" s="267"/>
      <c r="K47" s="246"/>
      <c r="L47" s="269"/>
      <c r="M47" s="269"/>
      <c r="N47" s="267"/>
      <c r="O47" s="267"/>
      <c r="P47" s="267"/>
      <c r="Q47" s="269"/>
      <c r="R47" s="269"/>
      <c r="S47" s="267"/>
      <c r="T47" s="267"/>
      <c r="U47" s="267"/>
      <c r="V47" s="246"/>
      <c r="W47" s="269"/>
      <c r="X47" s="269"/>
      <c r="Y47" s="267"/>
      <c r="Z47" s="267"/>
      <c r="AA47" s="267"/>
      <c r="AB47" s="246"/>
      <c r="AC47" s="269"/>
      <c r="AD47" s="269"/>
      <c r="AE47" s="267"/>
      <c r="AF47" s="267"/>
      <c r="AG47" s="267"/>
      <c r="AH47" s="246"/>
      <c r="AI47" s="269"/>
      <c r="AJ47" s="269"/>
      <c r="AK47" s="267"/>
      <c r="AL47" s="267"/>
      <c r="AM47" s="267"/>
      <c r="AN47" s="246"/>
      <c r="AO47" s="269"/>
      <c r="AP47" s="269"/>
      <c r="AQ47" s="267"/>
      <c r="AR47" s="267"/>
      <c r="AS47" s="267"/>
      <c r="AT47" s="246"/>
      <c r="AU47" s="269"/>
      <c r="AV47" s="269"/>
      <c r="AW47" s="267"/>
      <c r="AX47" s="267"/>
      <c r="AY47" s="267"/>
      <c r="AZ47" s="246"/>
      <c r="BA47" s="269"/>
      <c r="BB47" s="269"/>
      <c r="BC47" s="267"/>
      <c r="BD47" s="267"/>
      <c r="BE47" s="267"/>
      <c r="BF47" s="246"/>
      <c r="BG47" s="269"/>
      <c r="BH47" s="269"/>
      <c r="BI47" s="267"/>
      <c r="BJ47" s="267"/>
      <c r="BK47" s="267"/>
      <c r="BL47" s="246"/>
      <c r="BM47" s="269"/>
      <c r="BN47" s="269"/>
      <c r="BO47" s="267"/>
      <c r="BP47" s="267"/>
      <c r="BQ47" s="267"/>
      <c r="BR47" s="246"/>
      <c r="BS47" s="269"/>
      <c r="BT47" s="269"/>
      <c r="BU47" s="267"/>
      <c r="BV47" s="267"/>
      <c r="BW47" s="267"/>
    </row>
    <row r="48" spans="1:75" ht="19.5" customHeight="1">
      <c r="A48" s="551" t="s">
        <v>88</v>
      </c>
      <c r="B48" s="337" t="s">
        <v>374</v>
      </c>
      <c r="C48" s="346">
        <v>0.26391578114777803</v>
      </c>
      <c r="D48" s="267"/>
      <c r="E48" s="270"/>
      <c r="F48" s="247"/>
      <c r="G48" s="269"/>
      <c r="H48" s="267"/>
      <c r="I48" s="267"/>
      <c r="J48" s="267"/>
      <c r="K48" s="246"/>
      <c r="L48" s="269"/>
      <c r="M48" s="269"/>
      <c r="N48" s="267"/>
      <c r="O48" s="267"/>
      <c r="P48" s="267"/>
      <c r="Q48" s="269"/>
      <c r="R48" s="269"/>
      <c r="S48" s="267"/>
      <c r="T48" s="267"/>
      <c r="U48" s="267"/>
      <c r="V48" s="246"/>
      <c r="W48" s="269"/>
      <c r="X48" s="269"/>
      <c r="Y48" s="267"/>
      <c r="Z48" s="267"/>
      <c r="AA48" s="267"/>
      <c r="AB48" s="246"/>
      <c r="AC48" s="269"/>
      <c r="AD48" s="269"/>
      <c r="AE48" s="267"/>
      <c r="AF48" s="267"/>
      <c r="AG48" s="267"/>
      <c r="AH48" s="246"/>
      <c r="AI48" s="269"/>
      <c r="AJ48" s="269"/>
      <c r="AK48" s="267"/>
      <c r="AL48" s="267"/>
      <c r="AM48" s="267"/>
      <c r="AN48" s="246"/>
      <c r="AO48" s="269"/>
      <c r="AP48" s="269"/>
      <c r="AQ48" s="267"/>
      <c r="AR48" s="267"/>
      <c r="AS48" s="267"/>
      <c r="AT48" s="246"/>
      <c r="AU48" s="269"/>
      <c r="AV48" s="269"/>
      <c r="AW48" s="267"/>
      <c r="AX48" s="267"/>
      <c r="AY48" s="267"/>
      <c r="AZ48" s="246"/>
      <c r="BA48" s="269"/>
      <c r="BB48" s="269"/>
      <c r="BC48" s="267"/>
      <c r="BD48" s="267"/>
      <c r="BE48" s="267"/>
      <c r="BF48" s="246"/>
      <c r="BG48" s="269"/>
      <c r="BH48" s="269"/>
      <c r="BI48" s="267"/>
      <c r="BJ48" s="267"/>
      <c r="BK48" s="267"/>
      <c r="BL48" s="246"/>
      <c r="BM48" s="269"/>
      <c r="BN48" s="269"/>
      <c r="BO48" s="267"/>
      <c r="BP48" s="267"/>
      <c r="BQ48" s="267"/>
      <c r="BR48" s="246"/>
      <c r="BS48" s="269"/>
      <c r="BT48" s="269"/>
      <c r="BU48" s="267"/>
      <c r="BV48" s="267"/>
      <c r="BW48" s="267"/>
    </row>
    <row r="49" spans="1:16" ht="19.5" customHeight="1">
      <c r="A49" s="552"/>
      <c r="B49" s="339" t="s">
        <v>201</v>
      </c>
      <c r="C49" s="103">
        <v>24.479567249774934</v>
      </c>
      <c r="D49" s="247"/>
      <c r="E49" s="270"/>
      <c r="F49" s="247"/>
      <c r="G49" s="269"/>
      <c r="H49" s="247"/>
      <c r="I49" s="267"/>
      <c r="J49" s="267"/>
      <c r="K49" s="246"/>
      <c r="L49" s="269"/>
      <c r="M49" s="269"/>
      <c r="N49" s="247"/>
      <c r="O49" s="267"/>
      <c r="P49" s="267"/>
    </row>
    <row r="50" spans="1:16" ht="19.5" customHeight="1">
      <c r="A50" s="552"/>
      <c r="B50" s="339" t="s">
        <v>140</v>
      </c>
      <c r="C50" s="103">
        <v>1.08</v>
      </c>
      <c r="D50" s="267"/>
      <c r="E50" s="270"/>
      <c r="F50" s="247"/>
      <c r="G50" s="269"/>
      <c r="H50" s="247"/>
      <c r="I50" s="267"/>
      <c r="J50" s="267"/>
      <c r="K50" s="246"/>
      <c r="L50" s="269"/>
      <c r="M50" s="269"/>
      <c r="N50" s="247"/>
      <c r="O50" s="267"/>
      <c r="P50" s="267"/>
    </row>
    <row r="51" spans="1:16" ht="19.5" customHeight="1">
      <c r="A51" s="552"/>
      <c r="B51" s="339" t="s">
        <v>94</v>
      </c>
      <c r="C51" s="103">
        <v>0.1</v>
      </c>
      <c r="D51" s="267"/>
      <c r="E51" s="270"/>
      <c r="F51" s="247"/>
      <c r="G51" s="269"/>
      <c r="H51" s="247"/>
      <c r="I51" s="267"/>
      <c r="J51" s="267"/>
      <c r="K51" s="246"/>
      <c r="L51" s="269"/>
      <c r="M51" s="269"/>
      <c r="N51" s="247"/>
      <c r="O51" s="267"/>
      <c r="P51" s="267"/>
    </row>
    <row r="52" spans="1:16" ht="19.5" customHeight="1">
      <c r="A52" s="552"/>
      <c r="B52" s="339" t="s">
        <v>270</v>
      </c>
      <c r="C52" s="103">
        <v>0.28417524666666666</v>
      </c>
      <c r="D52" s="267"/>
      <c r="E52" s="270"/>
      <c r="F52" s="247"/>
      <c r="G52" s="269"/>
      <c r="H52" s="247"/>
      <c r="I52" s="267"/>
      <c r="J52" s="267"/>
      <c r="K52" s="246"/>
      <c r="L52" s="269"/>
      <c r="M52" s="269"/>
      <c r="N52" s="247"/>
      <c r="O52" s="267"/>
      <c r="P52" s="267"/>
    </row>
    <row r="53" spans="1:16" ht="19.5" customHeight="1">
      <c r="A53" s="552"/>
      <c r="B53" s="339" t="s">
        <v>95</v>
      </c>
      <c r="C53" s="103">
        <v>0.00026685111111111117</v>
      </c>
      <c r="D53" s="267"/>
      <c r="E53" s="270"/>
      <c r="F53" s="247"/>
      <c r="G53" s="269"/>
      <c r="H53" s="247"/>
      <c r="I53" s="267"/>
      <c r="J53" s="267"/>
      <c r="K53" s="246"/>
      <c r="L53" s="269"/>
      <c r="M53" s="269"/>
      <c r="N53" s="247"/>
      <c r="O53" s="267"/>
      <c r="P53" s="267"/>
    </row>
    <row r="54" spans="1:16" ht="19.5" customHeight="1">
      <c r="A54" s="552"/>
      <c r="B54" s="339" t="s">
        <v>96</v>
      </c>
      <c r="C54" s="103">
        <v>2.5751339804474073E-10</v>
      </c>
      <c r="D54" s="267"/>
      <c r="E54" s="270"/>
      <c r="F54" s="247"/>
      <c r="G54" s="269"/>
      <c r="H54" s="247"/>
      <c r="I54" s="267"/>
      <c r="J54" s="267"/>
      <c r="K54" s="246"/>
      <c r="L54" s="269"/>
      <c r="M54" s="269"/>
      <c r="N54" s="247"/>
      <c r="O54" s="267"/>
      <c r="P54" s="267"/>
    </row>
    <row r="55" spans="1:16" ht="19.5" customHeight="1">
      <c r="A55" s="552"/>
      <c r="B55" s="339" t="s">
        <v>205</v>
      </c>
      <c r="C55" s="103">
        <v>0.002100506666666667</v>
      </c>
      <c r="D55" s="267"/>
      <c r="E55" s="271"/>
      <c r="F55" s="247"/>
      <c r="G55" s="269"/>
      <c r="H55" s="247"/>
      <c r="I55" s="267"/>
      <c r="J55" s="267"/>
      <c r="K55" s="246"/>
      <c r="L55" s="269"/>
      <c r="M55" s="269"/>
      <c r="N55" s="247"/>
      <c r="O55" s="267"/>
      <c r="P55" s="267"/>
    </row>
    <row r="56" spans="1:16" ht="19.5" customHeight="1">
      <c r="A56" s="552"/>
      <c r="B56" s="344" t="s">
        <v>206</v>
      </c>
      <c r="C56" s="103">
        <v>0.00047619555555555556</v>
      </c>
      <c r="D56" s="267"/>
      <c r="E56" s="271"/>
      <c r="F56" s="247"/>
      <c r="G56" s="269"/>
      <c r="H56" s="247"/>
      <c r="I56" s="267"/>
      <c r="J56" s="267"/>
      <c r="K56" s="246"/>
      <c r="L56" s="269"/>
      <c r="M56" s="269"/>
      <c r="N56" s="247"/>
      <c r="O56" s="267"/>
      <c r="P56" s="267"/>
    </row>
    <row r="57" spans="1:16" ht="19.5" customHeight="1">
      <c r="A57" s="552"/>
      <c r="B57" s="339" t="s">
        <v>271</v>
      </c>
      <c r="C57" s="103">
        <v>0.0004638366666666667</v>
      </c>
      <c r="D57" s="267"/>
      <c r="E57" s="271"/>
      <c r="F57" s="247"/>
      <c r="G57" s="269"/>
      <c r="H57" s="247"/>
      <c r="I57" s="267"/>
      <c r="J57" s="267"/>
      <c r="K57" s="246"/>
      <c r="L57" s="269"/>
      <c r="M57" s="269"/>
      <c r="N57" s="247"/>
      <c r="O57" s="267"/>
      <c r="P57" s="267"/>
    </row>
    <row r="58" spans="1:16" ht="19.5" customHeight="1" thickBot="1">
      <c r="A58" s="553"/>
      <c r="B58" s="345" t="s">
        <v>272</v>
      </c>
      <c r="C58" s="104">
        <v>0.00025373555555555555</v>
      </c>
      <c r="D58" s="267"/>
      <c r="E58" s="271"/>
      <c r="F58" s="247"/>
      <c r="G58" s="269"/>
      <c r="H58" s="247"/>
      <c r="I58" s="267"/>
      <c r="J58" s="267"/>
      <c r="K58" s="246"/>
      <c r="L58" s="269"/>
      <c r="M58" s="269"/>
      <c r="N58" s="247"/>
      <c r="O58" s="267"/>
      <c r="P58" s="267"/>
    </row>
    <row r="59" spans="1:16" ht="19.5" customHeight="1" hidden="1">
      <c r="A59" s="560" t="s">
        <v>350</v>
      </c>
      <c r="B59" s="272" t="s">
        <v>351</v>
      </c>
      <c r="C59" s="273">
        <v>130.20841178894042</v>
      </c>
      <c r="D59" s="267"/>
      <c r="E59" s="268">
        <v>248.35917919921874</v>
      </c>
      <c r="F59" s="247"/>
      <c r="G59" s="269"/>
      <c r="H59" s="247"/>
      <c r="I59" s="267"/>
      <c r="J59" s="267"/>
      <c r="K59" s="246"/>
      <c r="L59" s="269"/>
      <c r="M59" s="269"/>
      <c r="N59" s="247"/>
      <c r="O59" s="267"/>
      <c r="P59" s="267"/>
    </row>
    <row r="60" spans="1:16" ht="19.5" customHeight="1" hidden="1">
      <c r="A60" s="561"/>
      <c r="B60" s="275" t="s">
        <v>352</v>
      </c>
      <c r="C60" s="276">
        <v>67.67104141044616</v>
      </c>
      <c r="D60" s="267"/>
      <c r="E60" s="268">
        <v>123.65626782226563</v>
      </c>
      <c r="F60" s="247"/>
      <c r="G60" s="269"/>
      <c r="H60" s="247"/>
      <c r="I60" s="267"/>
      <c r="J60" s="267"/>
      <c r="K60" s="246"/>
      <c r="L60" s="269"/>
      <c r="M60" s="269"/>
      <c r="N60" s="247"/>
      <c r="O60" s="267"/>
      <c r="P60" s="267"/>
    </row>
    <row r="61" spans="1:16" ht="19.5" customHeight="1" hidden="1">
      <c r="A61" s="561"/>
      <c r="B61" s="277" t="s">
        <v>353</v>
      </c>
      <c r="C61" s="276">
        <v>3.898682777643204</v>
      </c>
      <c r="D61" s="247"/>
      <c r="E61" s="268">
        <v>9.824644348144531</v>
      </c>
      <c r="F61" s="247"/>
      <c r="G61" s="269"/>
      <c r="H61" s="247"/>
      <c r="I61" s="267"/>
      <c r="J61" s="267"/>
      <c r="K61" s="246"/>
      <c r="L61" s="269"/>
      <c r="M61" s="269"/>
      <c r="N61" s="247"/>
      <c r="O61" s="267"/>
      <c r="P61" s="267"/>
    </row>
    <row r="62" spans="1:16" ht="19.5" customHeight="1" hidden="1">
      <c r="A62" s="561"/>
      <c r="B62" s="277" t="s">
        <v>94</v>
      </c>
      <c r="C62" s="276">
        <v>1.1081595070362091</v>
      </c>
      <c r="D62" s="267"/>
      <c r="E62" s="268">
        <v>3.707062599182129</v>
      </c>
      <c r="F62" s="247"/>
      <c r="G62" s="269"/>
      <c r="H62" s="247"/>
      <c r="I62" s="267"/>
      <c r="J62" s="267"/>
      <c r="K62" s="246"/>
      <c r="L62" s="269"/>
      <c r="M62" s="269"/>
      <c r="N62" s="247"/>
      <c r="O62" s="267"/>
      <c r="P62" s="267"/>
    </row>
    <row r="63" spans="1:16" ht="19.5" customHeight="1" hidden="1">
      <c r="A63" s="561"/>
      <c r="B63" s="274" t="s">
        <v>354</v>
      </c>
      <c r="C63" s="278">
        <f>'[1]SA1N1'!AF98</f>
        <v>0</v>
      </c>
      <c r="D63" s="267"/>
      <c r="E63" s="268">
        <v>0.9074253704999999</v>
      </c>
      <c r="F63" s="247"/>
      <c r="G63" s="269"/>
      <c r="H63" s="247"/>
      <c r="I63" s="267"/>
      <c r="J63" s="267"/>
      <c r="K63" s="246"/>
      <c r="L63" s="269"/>
      <c r="M63" s="269"/>
      <c r="N63" s="247"/>
      <c r="O63" s="267"/>
      <c r="P63" s="267"/>
    </row>
    <row r="64" spans="1:16" ht="19.5" customHeight="1" hidden="1">
      <c r="A64" s="561"/>
      <c r="B64" s="279" t="s">
        <v>95</v>
      </c>
      <c r="C64" s="280">
        <f>('[1]SA1N1'!AF96+'[1]SA1N1'!AT96)/1000</f>
        <v>0</v>
      </c>
      <c r="D64" s="267"/>
      <c r="E64" s="268">
        <v>0.002415622</v>
      </c>
      <c r="F64" s="247"/>
      <c r="G64" s="269"/>
      <c r="H64" s="247"/>
      <c r="I64" s="267"/>
      <c r="J64" s="267"/>
      <c r="K64" s="246"/>
      <c r="L64" s="269"/>
      <c r="M64" s="269"/>
      <c r="N64" s="247"/>
      <c r="O64" s="267"/>
      <c r="P64" s="267"/>
    </row>
    <row r="65" spans="1:16" ht="19.5" customHeight="1" hidden="1">
      <c r="A65" s="561"/>
      <c r="B65" s="277" t="s">
        <v>96</v>
      </c>
      <c r="C65" s="278">
        <f>((0.079*153465*10^-15)+(0.049*132356*10^-15)+(0.05*340136*10^-15))+((0.0367*172313*10^-15)+(0.0194*175890*10^-15)+(0.0043*229024*10^-15))</f>
        <v>4.63369353E-11</v>
      </c>
      <c r="D65" s="267"/>
      <c r="E65" s="268">
        <v>2.252936722021333E-07</v>
      </c>
      <c r="F65" s="247"/>
      <c r="G65" s="269"/>
      <c r="H65" s="247"/>
      <c r="I65" s="267"/>
      <c r="J65" s="267"/>
      <c r="K65" s="246"/>
      <c r="L65" s="269"/>
      <c r="M65" s="269"/>
      <c r="N65" s="247"/>
      <c r="O65" s="267"/>
      <c r="P65" s="267"/>
    </row>
    <row r="66" spans="1:16" ht="19.5" customHeight="1" hidden="1">
      <c r="A66" s="561"/>
      <c r="B66" s="281" t="s">
        <v>203</v>
      </c>
      <c r="C66" s="278">
        <f>'[1]SA1N1'!AJ17</f>
        <v>0</v>
      </c>
      <c r="D66" s="267"/>
      <c r="E66" s="268">
        <v>0.65386688</v>
      </c>
      <c r="F66" s="247"/>
      <c r="G66" s="269"/>
      <c r="H66" s="247"/>
      <c r="I66" s="267"/>
      <c r="J66" s="267"/>
      <c r="K66" s="246"/>
      <c r="L66" s="269"/>
      <c r="M66" s="269"/>
      <c r="N66" s="247"/>
      <c r="O66" s="267"/>
      <c r="P66" s="267"/>
    </row>
    <row r="67" spans="1:16" ht="19.5" customHeight="1" hidden="1">
      <c r="A67" s="561"/>
      <c r="B67" s="274" t="s">
        <v>149</v>
      </c>
      <c r="C67" s="278" t="e">
        <f>'[1]SA1N1'!#REF!</f>
        <v>#REF!</v>
      </c>
      <c r="D67" s="267"/>
      <c r="E67" s="268">
        <v>20.259933439999998</v>
      </c>
      <c r="F67" s="247"/>
      <c r="G67" s="269"/>
      <c r="H67" s="247"/>
      <c r="I67" s="267"/>
      <c r="J67" s="267"/>
      <c r="K67" s="246"/>
      <c r="L67" s="269"/>
      <c r="M67" s="269"/>
      <c r="N67" s="247"/>
      <c r="O67" s="267"/>
      <c r="P67" s="267"/>
    </row>
    <row r="68" spans="1:16" ht="19.5" customHeight="1" hidden="1">
      <c r="A68" s="561"/>
      <c r="B68" s="282" t="s">
        <v>202</v>
      </c>
      <c r="C68" s="278">
        <f>'[1]SA1N1'!AJ69</f>
        <v>0</v>
      </c>
      <c r="D68" s="267"/>
      <c r="E68" s="268">
        <v>0.46235797333333334</v>
      </c>
      <c r="F68" s="247"/>
      <c r="G68" s="269"/>
      <c r="H68" s="247"/>
      <c r="I68" s="267"/>
      <c r="J68" s="267"/>
      <c r="K68" s="246"/>
      <c r="L68" s="269"/>
      <c r="M68" s="269"/>
      <c r="N68" s="247"/>
      <c r="O68" s="267"/>
      <c r="P68" s="267"/>
    </row>
    <row r="69" spans="1:16" ht="19.5" customHeight="1" hidden="1">
      <c r="A69" s="561"/>
      <c r="B69" s="279" t="s">
        <v>355</v>
      </c>
      <c r="C69" s="280">
        <f>'[1]SA1N1'!AF100/1000</f>
        <v>0</v>
      </c>
      <c r="D69" s="267"/>
      <c r="E69" s="268">
        <v>0.0034481920000000005</v>
      </c>
      <c r="F69" s="247"/>
      <c r="G69" s="269"/>
      <c r="H69" s="247"/>
      <c r="I69" s="267"/>
      <c r="J69" s="267"/>
      <c r="K69" s="246"/>
      <c r="L69" s="269"/>
      <c r="M69" s="269"/>
      <c r="N69" s="247"/>
      <c r="O69" s="267"/>
      <c r="P69" s="267"/>
    </row>
    <row r="70" spans="1:16" ht="19.5" customHeight="1" hidden="1">
      <c r="A70" s="561"/>
      <c r="B70" s="283" t="s">
        <v>356</v>
      </c>
      <c r="C70" s="563" t="e">
        <f>('[1]SA1N1'!#REF!+'[1]SA1N1'!AJ30+'[1]SA1N1'!AF101)/1000</f>
        <v>#REF!</v>
      </c>
      <c r="D70" s="247"/>
      <c r="E70" s="268">
        <v>0.007610610773333335</v>
      </c>
      <c r="F70" s="247"/>
      <c r="G70" s="269"/>
      <c r="H70" s="247"/>
      <c r="I70" s="267"/>
      <c r="J70" s="267"/>
      <c r="K70" s="246"/>
      <c r="L70" s="269"/>
      <c r="M70" s="269"/>
      <c r="N70" s="247"/>
      <c r="O70" s="267"/>
      <c r="P70" s="267"/>
    </row>
    <row r="71" spans="1:16" ht="19.5" customHeight="1" hidden="1">
      <c r="A71" s="561"/>
      <c r="B71" s="284" t="s">
        <v>357</v>
      </c>
      <c r="C71" s="563"/>
      <c r="D71" s="247"/>
      <c r="E71" s="268"/>
      <c r="F71" s="247"/>
      <c r="G71" s="269"/>
      <c r="H71" s="247"/>
      <c r="I71" s="267"/>
      <c r="J71" s="267"/>
      <c r="K71" s="246"/>
      <c r="L71" s="269"/>
      <c r="M71" s="269"/>
      <c r="N71" s="247"/>
      <c r="O71" s="267"/>
      <c r="P71" s="267"/>
    </row>
    <row r="72" spans="1:16" ht="19.5" customHeight="1" hidden="1" thickBot="1">
      <c r="A72" s="561"/>
      <c r="B72" s="285" t="s">
        <v>358</v>
      </c>
      <c r="C72" s="564"/>
      <c r="D72" s="247"/>
      <c r="E72" s="268"/>
      <c r="F72" s="247"/>
      <c r="G72" s="269"/>
      <c r="H72" s="247"/>
      <c r="I72" s="267"/>
      <c r="J72" s="267"/>
      <c r="K72" s="246"/>
      <c r="L72" s="269"/>
      <c r="M72" s="269"/>
      <c r="N72" s="247"/>
      <c r="O72" s="267"/>
      <c r="P72" s="267"/>
    </row>
    <row r="73" spans="1:16" ht="19.5" customHeight="1" hidden="1">
      <c r="A73" s="561"/>
      <c r="B73" s="286" t="s">
        <v>205</v>
      </c>
      <c r="C73" s="565" t="e">
        <f>('[1]SA1N1'!#REF!+'[1]SA1N1'!AF102+'[1]SA1N1'!AF104+'[1]SA1N1'!AF106)/1000</f>
        <v>#REF!</v>
      </c>
      <c r="D73" s="247"/>
      <c r="E73" s="268">
        <v>0.010614400000000001</v>
      </c>
      <c r="F73" s="247"/>
      <c r="G73" s="269"/>
      <c r="H73" s="247"/>
      <c r="I73" s="267"/>
      <c r="J73" s="267"/>
      <c r="K73" s="246"/>
      <c r="L73" s="269"/>
      <c r="M73" s="269"/>
      <c r="N73" s="247"/>
      <c r="O73" s="267"/>
      <c r="P73" s="267"/>
    </row>
    <row r="74" spans="1:16" ht="19.5" customHeight="1" hidden="1">
      <c r="A74" s="561"/>
      <c r="B74" s="287" t="s">
        <v>206</v>
      </c>
      <c r="C74" s="566"/>
      <c r="D74" s="247"/>
      <c r="E74" s="268"/>
      <c r="F74" s="247"/>
      <c r="G74" s="269"/>
      <c r="H74" s="247"/>
      <c r="I74" s="267"/>
      <c r="J74" s="267"/>
      <c r="K74" s="246"/>
      <c r="L74" s="269"/>
      <c r="M74" s="269"/>
      <c r="N74" s="247"/>
      <c r="O74" s="267"/>
      <c r="P74" s="267"/>
    </row>
    <row r="75" spans="1:16" ht="19.5" customHeight="1" hidden="1">
      <c r="A75" s="561"/>
      <c r="B75" s="288" t="s">
        <v>140</v>
      </c>
      <c r="C75" s="566"/>
      <c r="D75" s="247"/>
      <c r="E75" s="268"/>
      <c r="F75" s="247"/>
      <c r="G75" s="269"/>
      <c r="H75" s="247"/>
      <c r="I75" s="267"/>
      <c r="J75" s="267"/>
      <c r="K75" s="246"/>
      <c r="L75" s="269"/>
      <c r="M75" s="269"/>
      <c r="N75" s="247"/>
      <c r="O75" s="267"/>
      <c r="P75" s="267"/>
    </row>
    <row r="76" spans="1:16" ht="19.5" customHeight="1" hidden="1" thickBot="1">
      <c r="A76" s="561"/>
      <c r="B76" s="285" t="s">
        <v>359</v>
      </c>
      <c r="C76" s="567"/>
      <c r="D76" s="247"/>
      <c r="E76" s="268"/>
      <c r="F76" s="247"/>
      <c r="G76" s="269"/>
      <c r="H76" s="247"/>
      <c r="I76" s="267"/>
      <c r="J76" s="267"/>
      <c r="K76" s="246"/>
      <c r="L76" s="269"/>
      <c r="M76" s="269"/>
      <c r="N76" s="247"/>
      <c r="O76" s="267"/>
      <c r="P76" s="267"/>
    </row>
    <row r="77" spans="1:16" ht="19.5" customHeight="1" hidden="1">
      <c r="A77" s="561"/>
      <c r="B77" s="289" t="s">
        <v>360</v>
      </c>
      <c r="C77" s="568">
        <f>('[1]SA1N1'!AJ78+'[1]SA1N1'!AF107+'[1]SA1N1'!AF105)/1000</f>
        <v>0</v>
      </c>
      <c r="D77" s="247"/>
      <c r="E77" s="268">
        <v>0.010344576000000001</v>
      </c>
      <c r="F77" s="247"/>
      <c r="G77" s="269"/>
      <c r="H77" s="247"/>
      <c r="I77" s="267"/>
      <c r="J77" s="267"/>
      <c r="K77" s="246"/>
      <c r="L77" s="269"/>
      <c r="M77" s="269"/>
      <c r="N77" s="247"/>
      <c r="O77" s="267"/>
      <c r="P77" s="267"/>
    </row>
    <row r="78" spans="1:16" ht="19.5" customHeight="1" hidden="1">
      <c r="A78" s="561"/>
      <c r="B78" s="290" t="s">
        <v>361</v>
      </c>
      <c r="C78" s="569"/>
      <c r="D78" s="247"/>
      <c r="E78" s="268"/>
      <c r="F78" s="247"/>
      <c r="G78" s="269"/>
      <c r="H78" s="247"/>
      <c r="I78" s="267"/>
      <c r="J78" s="267"/>
      <c r="K78" s="246"/>
      <c r="L78" s="269"/>
      <c r="M78" s="269"/>
      <c r="N78" s="247"/>
      <c r="O78" s="267"/>
      <c r="P78" s="267"/>
    </row>
    <row r="79" spans="1:16" ht="19.5" customHeight="1" hidden="1" thickBot="1">
      <c r="A79" s="561"/>
      <c r="B79" s="291" t="s">
        <v>362</v>
      </c>
      <c r="C79" s="570"/>
      <c r="D79" s="247"/>
      <c r="E79" s="268"/>
      <c r="F79" s="247"/>
      <c r="G79" s="269"/>
      <c r="H79" s="247"/>
      <c r="I79" s="267"/>
      <c r="J79" s="267"/>
      <c r="K79" s="246"/>
      <c r="L79" s="269"/>
      <c r="M79" s="269"/>
      <c r="N79" s="247"/>
      <c r="O79" s="267"/>
      <c r="P79" s="267"/>
    </row>
    <row r="80" spans="1:16" ht="19.5" customHeight="1" hidden="1">
      <c r="A80" s="561"/>
      <c r="B80" s="289" t="s">
        <v>363</v>
      </c>
      <c r="C80" s="571">
        <f>('[1]SA1N1'!AF108+'[1]SA1N1'!AF103+'[1]SA1N1'!AJ29+'[1]SA1N1'!AF109+'[1]SA1N1'!AF110+'[1]SA1N1'!AJ32+'[1]SA1N1'!AF111+'[1]SA1N1'!AF112+'[1]SA1N1'!AF113+'[1]SA1N1'!AF114)/1000</f>
        <v>0</v>
      </c>
      <c r="D80" s="247"/>
      <c r="E80" s="268">
        <v>0.08841365333333334</v>
      </c>
      <c r="F80" s="247"/>
      <c r="G80" s="269"/>
      <c r="H80" s="247"/>
      <c r="I80" s="267"/>
      <c r="J80" s="267"/>
      <c r="K80" s="246"/>
      <c r="L80" s="269"/>
      <c r="M80" s="269"/>
      <c r="N80" s="247"/>
      <c r="O80" s="267"/>
      <c r="P80" s="267"/>
    </row>
    <row r="81" spans="1:16" ht="19.5" customHeight="1" hidden="1">
      <c r="A81" s="561"/>
      <c r="B81" s="290" t="s">
        <v>364</v>
      </c>
      <c r="C81" s="572"/>
      <c r="D81" s="247"/>
      <c r="E81" s="268"/>
      <c r="F81" s="247"/>
      <c r="G81" s="269"/>
      <c r="H81" s="247"/>
      <c r="I81" s="267"/>
      <c r="J81" s="267"/>
      <c r="K81" s="246"/>
      <c r="L81" s="269"/>
      <c r="M81" s="269"/>
      <c r="N81" s="247"/>
      <c r="O81" s="267"/>
      <c r="P81" s="267"/>
    </row>
    <row r="82" spans="1:16" ht="19.5" customHeight="1" hidden="1">
      <c r="A82" s="561"/>
      <c r="B82" s="290" t="s">
        <v>108</v>
      </c>
      <c r="C82" s="572"/>
      <c r="D82" s="247"/>
      <c r="E82" s="268"/>
      <c r="F82" s="247"/>
      <c r="G82" s="269"/>
      <c r="H82" s="247"/>
      <c r="I82" s="267"/>
      <c r="J82" s="267"/>
      <c r="K82" s="246"/>
      <c r="L82" s="269"/>
      <c r="M82" s="269"/>
      <c r="N82" s="247"/>
      <c r="O82" s="267"/>
      <c r="P82" s="267"/>
    </row>
    <row r="83" spans="1:16" ht="19.5" customHeight="1" hidden="1">
      <c r="A83" s="561"/>
      <c r="B83" s="290" t="s">
        <v>365</v>
      </c>
      <c r="C83" s="572"/>
      <c r="D83" s="247"/>
      <c r="E83" s="268"/>
      <c r="F83" s="247"/>
      <c r="G83" s="269"/>
      <c r="H83" s="247"/>
      <c r="I83" s="267"/>
      <c r="J83" s="267"/>
      <c r="K83" s="246"/>
      <c r="L83" s="269"/>
      <c r="M83" s="269"/>
      <c r="N83" s="247"/>
      <c r="O83" s="267"/>
      <c r="P83" s="267"/>
    </row>
    <row r="84" spans="1:16" ht="19.5" customHeight="1" hidden="1">
      <c r="A84" s="561"/>
      <c r="B84" s="290" t="s">
        <v>366</v>
      </c>
      <c r="C84" s="572"/>
      <c r="D84" s="247"/>
      <c r="E84" s="268"/>
      <c r="F84" s="247"/>
      <c r="G84" s="269"/>
      <c r="H84" s="247"/>
      <c r="I84" s="267"/>
      <c r="J84" s="267"/>
      <c r="K84" s="246"/>
      <c r="L84" s="269"/>
      <c r="M84" s="269"/>
      <c r="N84" s="247"/>
      <c r="O84" s="267"/>
      <c r="P84" s="267"/>
    </row>
    <row r="85" spans="1:16" ht="19.5" customHeight="1" hidden="1">
      <c r="A85" s="561"/>
      <c r="B85" s="290" t="s">
        <v>110</v>
      </c>
      <c r="C85" s="572"/>
      <c r="D85" s="247"/>
      <c r="E85" s="268"/>
      <c r="F85" s="247"/>
      <c r="G85" s="269"/>
      <c r="H85" s="247"/>
      <c r="I85" s="267"/>
      <c r="J85" s="267"/>
      <c r="K85" s="246"/>
      <c r="L85" s="269"/>
      <c r="M85" s="269"/>
      <c r="N85" s="247"/>
      <c r="O85" s="267"/>
      <c r="P85" s="267"/>
    </row>
    <row r="86" spans="1:16" ht="19.5" customHeight="1" hidden="1">
      <c r="A86" s="561"/>
      <c r="B86" s="290" t="s">
        <v>367</v>
      </c>
      <c r="C86" s="572"/>
      <c r="D86" s="247"/>
      <c r="E86" s="268"/>
      <c r="F86" s="247"/>
      <c r="G86" s="269"/>
      <c r="H86" s="247"/>
      <c r="I86" s="267"/>
      <c r="J86" s="267"/>
      <c r="K86" s="246"/>
      <c r="L86" s="269"/>
      <c r="M86" s="269"/>
      <c r="N86" s="247"/>
      <c r="O86" s="267"/>
      <c r="P86" s="267"/>
    </row>
    <row r="87" spans="1:16" ht="19.5" customHeight="1" hidden="1">
      <c r="A87" s="561"/>
      <c r="B87" s="290" t="s">
        <v>368</v>
      </c>
      <c r="C87" s="572"/>
      <c r="D87" s="247"/>
      <c r="E87" s="268"/>
      <c r="F87" s="247"/>
      <c r="G87" s="269"/>
      <c r="H87" s="247"/>
      <c r="I87" s="267"/>
      <c r="J87" s="267"/>
      <c r="K87" s="246"/>
      <c r="L87" s="269"/>
      <c r="M87" s="269"/>
      <c r="N87" s="247"/>
      <c r="O87" s="267"/>
      <c r="P87" s="267"/>
    </row>
    <row r="88" spans="1:16" ht="19.5" customHeight="1" hidden="1">
      <c r="A88" s="561"/>
      <c r="B88" s="290" t="s">
        <v>369</v>
      </c>
      <c r="C88" s="572"/>
      <c r="D88" s="247"/>
      <c r="E88" s="268"/>
      <c r="F88" s="247"/>
      <c r="G88" s="269"/>
      <c r="H88" s="247"/>
      <c r="I88" s="267"/>
      <c r="J88" s="267"/>
      <c r="K88" s="246"/>
      <c r="L88" s="269"/>
      <c r="M88" s="269"/>
      <c r="N88" s="247"/>
      <c r="O88" s="267"/>
      <c r="P88" s="267"/>
    </row>
    <row r="89" spans="1:16" ht="19.5" customHeight="1" hidden="1" thickBot="1">
      <c r="A89" s="562"/>
      <c r="B89" s="291" t="s">
        <v>370</v>
      </c>
      <c r="C89" s="573"/>
      <c r="D89" s="247"/>
      <c r="E89" s="268"/>
      <c r="F89" s="247"/>
      <c r="G89" s="269"/>
      <c r="H89" s="247"/>
      <c r="I89" s="267"/>
      <c r="J89" s="267"/>
      <c r="K89" s="246"/>
      <c r="L89" s="269"/>
      <c r="M89" s="269"/>
      <c r="N89" s="247"/>
      <c r="O89" s="267"/>
      <c r="P89" s="267"/>
    </row>
    <row r="90" ht="19.5" customHeight="1"/>
    <row r="91" ht="19.5" customHeight="1"/>
    <row r="92" spans="1:3" ht="19.5" customHeight="1">
      <c r="A92" s="559" t="s">
        <v>207</v>
      </c>
      <c r="B92" s="559"/>
      <c r="C92" s="559"/>
    </row>
    <row r="93" ht="19.5" customHeight="1" thickBot="1"/>
    <row r="94" spans="1:19" ht="19.5" customHeight="1" thickBot="1">
      <c r="A94" s="574" t="s">
        <v>85</v>
      </c>
      <c r="B94" s="576" t="s">
        <v>35</v>
      </c>
      <c r="C94" s="292" t="s">
        <v>21</v>
      </c>
      <c r="D94" s="293" t="s">
        <v>22</v>
      </c>
      <c r="E94" s="294" t="s">
        <v>23</v>
      </c>
      <c r="F94" s="266" t="s">
        <v>24</v>
      </c>
      <c r="G94" s="266" t="s">
        <v>25</v>
      </c>
      <c r="H94" s="295" t="s">
        <v>26</v>
      </c>
      <c r="I94" s="266" t="s">
        <v>27</v>
      </c>
      <c r="J94" s="296" t="s">
        <v>28</v>
      </c>
      <c r="K94" s="295" t="s">
        <v>29</v>
      </c>
      <c r="L94" s="266" t="s">
        <v>30</v>
      </c>
      <c r="M94" s="296" t="s">
        <v>31</v>
      </c>
      <c r="N94" s="295" t="s">
        <v>32</v>
      </c>
      <c r="O94" s="578" t="s">
        <v>5</v>
      </c>
      <c r="R94" s="244"/>
      <c r="S94" s="297"/>
    </row>
    <row r="95" spans="1:19" ht="41.25" customHeight="1" thickBot="1">
      <c r="A95" s="575"/>
      <c r="B95" s="577"/>
      <c r="C95" s="298" t="s">
        <v>224</v>
      </c>
      <c r="D95" s="298" t="s">
        <v>224</v>
      </c>
      <c r="E95" s="298" t="s">
        <v>224</v>
      </c>
      <c r="F95" s="298" t="s">
        <v>224</v>
      </c>
      <c r="G95" s="298" t="s">
        <v>224</v>
      </c>
      <c r="H95" s="298" t="s">
        <v>224</v>
      </c>
      <c r="I95" s="298" t="s">
        <v>224</v>
      </c>
      <c r="J95" s="298" t="s">
        <v>224</v>
      </c>
      <c r="K95" s="298" t="s">
        <v>224</v>
      </c>
      <c r="L95" s="298" t="s">
        <v>224</v>
      </c>
      <c r="M95" s="298" t="s">
        <v>224</v>
      </c>
      <c r="N95" s="298" t="s">
        <v>224</v>
      </c>
      <c r="O95" s="579"/>
      <c r="R95" s="299"/>
      <c r="S95" s="297"/>
    </row>
    <row r="96" spans="1:19" ht="19.5" customHeight="1">
      <c r="A96" s="551" t="s">
        <v>142</v>
      </c>
      <c r="B96" s="272" t="s">
        <v>201</v>
      </c>
      <c r="C96" s="347">
        <v>18.28</v>
      </c>
      <c r="D96" s="327">
        <v>18.5</v>
      </c>
      <c r="E96" s="348">
        <v>18.79</v>
      </c>
      <c r="F96" s="347">
        <v>18.7</v>
      </c>
      <c r="G96" s="347">
        <v>18.17</v>
      </c>
      <c r="H96" s="347">
        <v>17</v>
      </c>
      <c r="I96" s="347">
        <v>16.99</v>
      </c>
      <c r="J96" s="349">
        <v>16.06</v>
      </c>
      <c r="K96" s="328">
        <v>16.64</v>
      </c>
      <c r="L96" s="347">
        <v>18.13</v>
      </c>
      <c r="M96" s="348">
        <v>18.76</v>
      </c>
      <c r="N96" s="328">
        <v>19</v>
      </c>
      <c r="O96" s="580" t="s">
        <v>141</v>
      </c>
      <c r="R96" s="247"/>
      <c r="S96" s="267"/>
    </row>
    <row r="97" spans="1:19" ht="19.5" customHeight="1">
      <c r="A97" s="552"/>
      <c r="B97" s="350" t="s">
        <v>208</v>
      </c>
      <c r="C97" s="351"/>
      <c r="D97" s="325"/>
      <c r="E97" s="351"/>
      <c r="F97" s="347" t="s">
        <v>273</v>
      </c>
      <c r="G97" s="351"/>
      <c r="H97" s="351"/>
      <c r="I97" s="351"/>
      <c r="J97" s="351"/>
      <c r="K97" s="351" t="s">
        <v>273</v>
      </c>
      <c r="L97" s="347"/>
      <c r="M97" s="351"/>
      <c r="N97" s="351"/>
      <c r="O97" s="581"/>
      <c r="R97" s="247"/>
      <c r="S97" s="267"/>
    </row>
    <row r="98" spans="1:19" ht="19.5" customHeight="1" thickBot="1">
      <c r="A98" s="552"/>
      <c r="B98" s="318" t="s">
        <v>94</v>
      </c>
      <c r="C98" s="351"/>
      <c r="D98" s="325"/>
      <c r="E98" s="351"/>
      <c r="F98" s="352" t="s">
        <v>274</v>
      </c>
      <c r="G98" s="330"/>
      <c r="H98" s="351"/>
      <c r="I98" s="351"/>
      <c r="J98" s="351"/>
      <c r="K98" s="351" t="s">
        <v>274</v>
      </c>
      <c r="L98" s="352"/>
      <c r="M98" s="351"/>
      <c r="N98" s="330"/>
      <c r="O98" s="582"/>
      <c r="R98" s="247"/>
      <c r="S98" s="267"/>
    </row>
    <row r="99" spans="1:19" ht="22.5" customHeight="1">
      <c r="A99" s="583" t="s">
        <v>143</v>
      </c>
      <c r="B99" s="272" t="s">
        <v>201</v>
      </c>
      <c r="C99" s="348">
        <v>17.41</v>
      </c>
      <c r="D99" s="327">
        <v>17.2</v>
      </c>
      <c r="E99" s="348">
        <v>17.14</v>
      </c>
      <c r="F99" s="348">
        <v>19.8</v>
      </c>
      <c r="G99" s="347">
        <v>20.72</v>
      </c>
      <c r="H99" s="327">
        <v>19.56</v>
      </c>
      <c r="I99" s="327">
        <v>19.2266674041748</v>
      </c>
      <c r="J99" s="327">
        <v>17.4985618591308</v>
      </c>
      <c r="K99" s="327">
        <v>17.12</v>
      </c>
      <c r="L99" s="327">
        <v>18.85</v>
      </c>
      <c r="M99" s="327">
        <v>19.56</v>
      </c>
      <c r="N99" s="328">
        <v>19.42</v>
      </c>
      <c r="O99" s="580" t="s">
        <v>371</v>
      </c>
      <c r="R99" s="247"/>
      <c r="S99" s="267"/>
    </row>
    <row r="100" spans="1:19" ht="22.5" customHeight="1">
      <c r="A100" s="584"/>
      <c r="B100" s="350" t="s">
        <v>208</v>
      </c>
      <c r="C100" s="351"/>
      <c r="D100" s="325"/>
      <c r="E100" s="351"/>
      <c r="F100" s="351" t="s">
        <v>273</v>
      </c>
      <c r="G100" s="351"/>
      <c r="H100" s="351"/>
      <c r="I100" s="351"/>
      <c r="J100" s="351"/>
      <c r="K100" s="351" t="s">
        <v>273</v>
      </c>
      <c r="L100" s="351"/>
      <c r="M100" s="347"/>
      <c r="N100" s="351"/>
      <c r="O100" s="581"/>
      <c r="R100" s="247"/>
      <c r="S100" s="267"/>
    </row>
    <row r="101" spans="1:19" ht="22.5" customHeight="1" thickBot="1">
      <c r="A101" s="584"/>
      <c r="B101" s="318" t="s">
        <v>94</v>
      </c>
      <c r="C101" s="338"/>
      <c r="D101" s="330"/>
      <c r="E101" s="351"/>
      <c r="F101" s="351" t="s">
        <v>274</v>
      </c>
      <c r="G101" s="330"/>
      <c r="H101" s="351"/>
      <c r="I101" s="351"/>
      <c r="J101" s="351"/>
      <c r="K101" s="351" t="s">
        <v>274</v>
      </c>
      <c r="L101" s="338"/>
      <c r="M101" s="352"/>
      <c r="N101" s="338"/>
      <c r="O101" s="582"/>
      <c r="R101" s="247"/>
      <c r="S101" s="267"/>
    </row>
    <row r="102" spans="1:20" ht="19.5" customHeight="1">
      <c r="A102" s="583" t="s">
        <v>144</v>
      </c>
      <c r="B102" s="272" t="s">
        <v>201</v>
      </c>
      <c r="C102" s="327">
        <v>20.57</v>
      </c>
      <c r="D102" s="327">
        <v>20.2</v>
      </c>
      <c r="E102" s="348">
        <v>20.87</v>
      </c>
      <c r="F102" s="327">
        <v>20.11</v>
      </c>
      <c r="G102" s="348">
        <v>19.7</v>
      </c>
      <c r="H102" s="327">
        <v>19.54</v>
      </c>
      <c r="I102" s="327">
        <v>18.67</v>
      </c>
      <c r="J102" s="327">
        <v>17.84</v>
      </c>
      <c r="K102" s="327">
        <v>18.19</v>
      </c>
      <c r="L102" s="327">
        <v>18.91</v>
      </c>
      <c r="M102" s="327">
        <v>20.09</v>
      </c>
      <c r="N102" s="327">
        <v>19.58</v>
      </c>
      <c r="O102" s="580" t="s">
        <v>371</v>
      </c>
      <c r="Q102" s="251"/>
      <c r="R102" s="251"/>
      <c r="S102" s="251"/>
      <c r="T102" s="269"/>
    </row>
    <row r="103" spans="1:20" ht="19.5" customHeight="1">
      <c r="A103" s="584"/>
      <c r="B103" s="350" t="s">
        <v>208</v>
      </c>
      <c r="C103" s="351"/>
      <c r="D103" s="325"/>
      <c r="E103" s="351"/>
      <c r="F103" s="351" t="s">
        <v>273</v>
      </c>
      <c r="G103" s="351"/>
      <c r="H103" s="351"/>
      <c r="I103" s="351"/>
      <c r="J103" s="351"/>
      <c r="K103" s="351" t="s">
        <v>273</v>
      </c>
      <c r="L103" s="351"/>
      <c r="M103" s="351"/>
      <c r="N103" s="328"/>
      <c r="O103" s="581"/>
      <c r="Q103" s="251"/>
      <c r="R103" s="251"/>
      <c r="S103" s="251"/>
      <c r="T103" s="269"/>
    </row>
    <row r="104" spans="1:20" ht="19.5" customHeight="1" thickBot="1">
      <c r="A104" s="585"/>
      <c r="B104" s="318" t="s">
        <v>94</v>
      </c>
      <c r="C104" s="353"/>
      <c r="D104" s="330"/>
      <c r="E104" s="353"/>
      <c r="F104" s="353" t="s">
        <v>274</v>
      </c>
      <c r="G104" s="353"/>
      <c r="H104" s="353"/>
      <c r="I104" s="353"/>
      <c r="J104" s="353"/>
      <c r="K104" s="353" t="s">
        <v>274</v>
      </c>
      <c r="L104" s="353"/>
      <c r="M104" s="353"/>
      <c r="N104" s="330"/>
      <c r="O104" s="582"/>
      <c r="Q104" s="251"/>
      <c r="R104" s="251"/>
      <c r="S104" s="251"/>
      <c r="T104" s="269"/>
    </row>
    <row r="105" spans="1:20" ht="19.5" customHeight="1">
      <c r="A105" s="584" t="s">
        <v>145</v>
      </c>
      <c r="B105" s="350" t="s">
        <v>201</v>
      </c>
      <c r="C105" s="347">
        <v>17.57</v>
      </c>
      <c r="D105" s="328">
        <v>18.46</v>
      </c>
      <c r="E105" s="347">
        <v>18.37</v>
      </c>
      <c r="F105" s="328">
        <v>18.82</v>
      </c>
      <c r="G105" s="328">
        <v>18.43</v>
      </c>
      <c r="H105" s="328">
        <v>18.09</v>
      </c>
      <c r="I105" s="328">
        <v>18.79</v>
      </c>
      <c r="J105" s="328">
        <v>17.79</v>
      </c>
      <c r="K105" s="347">
        <v>17.52</v>
      </c>
      <c r="L105" s="328">
        <v>18.25</v>
      </c>
      <c r="M105" s="328">
        <v>18.17</v>
      </c>
      <c r="N105" s="352">
        <v>19.17</v>
      </c>
      <c r="O105" s="581" t="s">
        <v>371</v>
      </c>
      <c r="Q105" s="251"/>
      <c r="R105" s="251"/>
      <c r="S105" s="251"/>
      <c r="T105" s="269"/>
    </row>
    <row r="106" spans="1:20" ht="19.5" customHeight="1">
      <c r="A106" s="584"/>
      <c r="B106" s="350" t="s">
        <v>208</v>
      </c>
      <c r="C106" s="351"/>
      <c r="D106" s="325"/>
      <c r="E106" s="351"/>
      <c r="F106" s="351" t="s">
        <v>273</v>
      </c>
      <c r="G106" s="347"/>
      <c r="H106" s="351"/>
      <c r="I106" s="351"/>
      <c r="J106" s="351"/>
      <c r="K106" s="351" t="s">
        <v>273</v>
      </c>
      <c r="L106" s="351"/>
      <c r="M106" s="351"/>
      <c r="N106" s="325"/>
      <c r="O106" s="581"/>
      <c r="Q106" s="251"/>
      <c r="R106" s="251"/>
      <c r="S106" s="251"/>
      <c r="T106" s="269"/>
    </row>
    <row r="107" spans="1:20" ht="19.5" customHeight="1" thickBot="1">
      <c r="A107" s="585"/>
      <c r="B107" s="318" t="s">
        <v>94</v>
      </c>
      <c r="C107" s="338"/>
      <c r="D107" s="342"/>
      <c r="E107" s="338"/>
      <c r="F107" s="338" t="s">
        <v>274</v>
      </c>
      <c r="G107" s="352"/>
      <c r="H107" s="338"/>
      <c r="I107" s="338"/>
      <c r="J107" s="338"/>
      <c r="K107" s="338" t="s">
        <v>274</v>
      </c>
      <c r="L107" s="338"/>
      <c r="M107" s="338"/>
      <c r="N107" s="352"/>
      <c r="O107" s="581"/>
      <c r="Q107" s="251"/>
      <c r="R107" s="251"/>
      <c r="S107" s="251"/>
      <c r="T107" s="269"/>
    </row>
    <row r="108" spans="1:20" ht="19.5" customHeight="1">
      <c r="A108" s="583" t="str">
        <f>A48</f>
        <v>SA1/N1</v>
      </c>
      <c r="B108" s="272" t="s">
        <v>201</v>
      </c>
      <c r="C108" s="327" t="s">
        <v>343</v>
      </c>
      <c r="D108" s="348">
        <v>77.4</v>
      </c>
      <c r="E108" s="348">
        <v>77.27</v>
      </c>
      <c r="F108" s="348">
        <v>77.1</v>
      </c>
      <c r="G108" s="348">
        <v>70.25</v>
      </c>
      <c r="H108" s="348">
        <v>73.67</v>
      </c>
      <c r="I108" s="348">
        <v>66.5</v>
      </c>
      <c r="J108" s="348">
        <v>47.72</v>
      </c>
      <c r="K108" s="348">
        <v>62.93</v>
      </c>
      <c r="L108" s="327" t="s">
        <v>343</v>
      </c>
      <c r="M108" s="348" t="s">
        <v>343</v>
      </c>
      <c r="N108" s="348" t="s">
        <v>343</v>
      </c>
      <c r="O108" s="580" t="s">
        <v>141</v>
      </c>
      <c r="P108" s="251"/>
      <c r="Q108" s="251"/>
      <c r="R108" s="251"/>
      <c r="S108" s="251"/>
      <c r="T108" s="269"/>
    </row>
    <row r="109" spans="1:20" ht="19.5" customHeight="1">
      <c r="A109" s="584"/>
      <c r="B109" s="350" t="s">
        <v>208</v>
      </c>
      <c r="C109" s="325" t="s">
        <v>343</v>
      </c>
      <c r="D109" s="351">
        <v>0.84</v>
      </c>
      <c r="E109" s="351">
        <v>0.88</v>
      </c>
      <c r="F109" s="351">
        <v>0.91</v>
      </c>
      <c r="G109" s="351">
        <v>0.46</v>
      </c>
      <c r="H109" s="351">
        <v>0.69</v>
      </c>
      <c r="I109" s="351">
        <v>0.76</v>
      </c>
      <c r="J109" s="351">
        <v>0.35</v>
      </c>
      <c r="K109" s="351">
        <v>0.64</v>
      </c>
      <c r="L109" s="325" t="s">
        <v>343</v>
      </c>
      <c r="M109" s="351" t="s">
        <v>343</v>
      </c>
      <c r="N109" s="351" t="s">
        <v>343</v>
      </c>
      <c r="O109" s="581"/>
      <c r="P109" s="251"/>
      <c r="Q109" s="251"/>
      <c r="R109" s="251"/>
      <c r="S109" s="251"/>
      <c r="T109" s="269"/>
    </row>
    <row r="110" spans="1:20" ht="19.5" customHeight="1" thickBot="1">
      <c r="A110" s="585"/>
      <c r="B110" s="307" t="s">
        <v>94</v>
      </c>
      <c r="C110" s="330" t="s">
        <v>343</v>
      </c>
      <c r="D110" s="330">
        <v>0.00318</v>
      </c>
      <c r="E110" s="353">
        <v>0.00343</v>
      </c>
      <c r="F110" s="353">
        <v>0.5</v>
      </c>
      <c r="G110" s="353">
        <v>0.06</v>
      </c>
      <c r="H110" s="353">
        <v>0.69</v>
      </c>
      <c r="I110" s="353">
        <v>0.03</v>
      </c>
      <c r="J110" s="330">
        <v>0.41</v>
      </c>
      <c r="K110" s="330">
        <v>0.6</v>
      </c>
      <c r="L110" s="330" t="s">
        <v>343</v>
      </c>
      <c r="M110" s="353" t="s">
        <v>343</v>
      </c>
      <c r="N110" s="353" t="s">
        <v>343</v>
      </c>
      <c r="O110" s="582"/>
      <c r="P110" s="251"/>
      <c r="Q110" s="251"/>
      <c r="R110" s="251"/>
      <c r="S110" s="251"/>
      <c r="T110" s="269"/>
    </row>
    <row r="111" spans="1:20" ht="19.5" customHeight="1" hidden="1">
      <c r="A111" s="583" t="str">
        <f>A59</f>
        <v>SA1/N3</v>
      </c>
      <c r="B111" s="272" t="s">
        <v>201</v>
      </c>
      <c r="C111" s="300">
        <v>208.237869262695</v>
      </c>
      <c r="D111" s="300">
        <v>208.67129516601562</v>
      </c>
      <c r="E111" s="301" t="s">
        <v>343</v>
      </c>
      <c r="F111" s="301">
        <v>236.27615356445312</v>
      </c>
      <c r="G111" s="301">
        <v>251.3159637451172</v>
      </c>
      <c r="H111" s="301">
        <v>214.531631469726</v>
      </c>
      <c r="I111" s="301">
        <v>148.3731689453125</v>
      </c>
      <c r="J111" s="302" t="s">
        <v>343</v>
      </c>
      <c r="K111" s="300" t="s">
        <v>343</v>
      </c>
      <c r="L111" s="301" t="s">
        <v>343</v>
      </c>
      <c r="M111" s="301" t="s">
        <v>343</v>
      </c>
      <c r="N111" s="301" t="s">
        <v>343</v>
      </c>
      <c r="O111" s="580" t="s">
        <v>141</v>
      </c>
      <c r="P111" s="251"/>
      <c r="Q111" s="251"/>
      <c r="R111" s="251"/>
      <c r="S111" s="251"/>
      <c r="T111" s="269"/>
    </row>
    <row r="112" spans="1:20" ht="19.5" customHeight="1" hidden="1">
      <c r="A112" s="584"/>
      <c r="B112" s="303" t="s">
        <v>208</v>
      </c>
      <c r="C112" s="304">
        <v>232.666595458984</v>
      </c>
      <c r="D112" s="304">
        <v>378.4714050292969</v>
      </c>
      <c r="E112" s="305" t="s">
        <v>343</v>
      </c>
      <c r="F112" s="305">
        <v>553.6730346679688</v>
      </c>
      <c r="G112" s="305">
        <v>522.6840209960938</v>
      </c>
      <c r="H112" s="305">
        <v>422.12646484375</v>
      </c>
      <c r="I112" s="305">
        <v>300.09613037109375</v>
      </c>
      <c r="J112" s="306" t="s">
        <v>343</v>
      </c>
      <c r="K112" s="304" t="s">
        <v>343</v>
      </c>
      <c r="L112" s="304" t="s">
        <v>343</v>
      </c>
      <c r="M112" s="304" t="s">
        <v>343</v>
      </c>
      <c r="N112" s="306" t="s">
        <v>343</v>
      </c>
      <c r="O112" s="581"/>
      <c r="P112" s="251"/>
      <c r="Q112" s="251"/>
      <c r="R112" s="251"/>
      <c r="S112" s="251"/>
      <c r="T112" s="269"/>
    </row>
    <row r="113" spans="1:20" ht="19.5" customHeight="1" hidden="1" thickBot="1">
      <c r="A113" s="585"/>
      <c r="B113" s="307" t="s">
        <v>94</v>
      </c>
      <c r="C113" s="308">
        <v>1.13214063644409</v>
      </c>
      <c r="D113" s="308">
        <v>0.33828771114349365</v>
      </c>
      <c r="E113" s="309" t="s">
        <v>343</v>
      </c>
      <c r="F113" s="309">
        <v>2.9733283519744873</v>
      </c>
      <c r="G113" s="309">
        <v>2.3043062686920166</v>
      </c>
      <c r="H113" s="309">
        <v>3.5543808937072754</v>
      </c>
      <c r="I113" s="309">
        <v>3.925299882888794</v>
      </c>
      <c r="J113" s="310" t="s">
        <v>343</v>
      </c>
      <c r="K113" s="308" t="s">
        <v>343</v>
      </c>
      <c r="L113" s="308" t="s">
        <v>343</v>
      </c>
      <c r="M113" s="308" t="s">
        <v>343</v>
      </c>
      <c r="N113" s="310" t="s">
        <v>343</v>
      </c>
      <c r="O113" s="582"/>
      <c r="P113" s="251"/>
      <c r="Q113" s="251"/>
      <c r="R113" s="251"/>
      <c r="S113" s="251"/>
      <c r="T113" s="269"/>
    </row>
    <row r="114" spans="16:20" ht="19.5" customHeight="1">
      <c r="P114" s="251"/>
      <c r="Q114" s="251"/>
      <c r="R114" s="251"/>
      <c r="S114" s="251"/>
      <c r="T114" s="269"/>
    </row>
    <row r="115" spans="13:20" ht="30.75" customHeight="1">
      <c r="M115" s="311"/>
      <c r="P115" s="251"/>
      <c r="Q115" s="251"/>
      <c r="R115" s="251"/>
      <c r="S115" s="251"/>
      <c r="T115" s="269"/>
    </row>
    <row r="116" spans="1:20" ht="24.75" customHeight="1">
      <c r="A116" s="559" t="s">
        <v>209</v>
      </c>
      <c r="B116" s="559"/>
      <c r="C116" s="559"/>
      <c r="D116" s="559"/>
      <c r="E116" s="559"/>
      <c r="F116" s="559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69"/>
    </row>
    <row r="117" spans="1:20" ht="19.5" customHeight="1" thickBot="1">
      <c r="A117" s="312"/>
      <c r="B117" s="251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69"/>
    </row>
    <row r="118" spans="1:20" ht="41.25" customHeight="1" thickBot="1">
      <c r="A118" s="586" t="s">
        <v>85</v>
      </c>
      <c r="B118" s="588" t="s">
        <v>35</v>
      </c>
      <c r="C118" s="313" t="s">
        <v>97</v>
      </c>
      <c r="D118" s="313" t="s">
        <v>98</v>
      </c>
      <c r="E118" s="313" t="s">
        <v>99</v>
      </c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69"/>
    </row>
    <row r="119" spans="1:20" ht="25.5" customHeight="1" thickBot="1">
      <c r="A119" s="587"/>
      <c r="B119" s="589"/>
      <c r="C119" s="314" t="s">
        <v>48</v>
      </c>
      <c r="D119" s="314" t="s">
        <v>100</v>
      </c>
      <c r="E119" s="315" t="s">
        <v>45</v>
      </c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69"/>
    </row>
    <row r="120" spans="1:20" ht="19.5" customHeight="1">
      <c r="A120" s="590" t="s">
        <v>142</v>
      </c>
      <c r="B120" s="272" t="s">
        <v>147</v>
      </c>
      <c r="C120" s="593">
        <v>2719518.866717444</v>
      </c>
      <c r="D120" s="316">
        <v>9101.023215</v>
      </c>
      <c r="E120" s="457">
        <v>0.003346556380388439</v>
      </c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69"/>
    </row>
    <row r="121" spans="1:20" ht="19.5" customHeight="1">
      <c r="A121" s="591"/>
      <c r="B121" s="274" t="s">
        <v>140</v>
      </c>
      <c r="C121" s="594"/>
      <c r="D121" s="317">
        <v>10390.35582092285</v>
      </c>
      <c r="E121" s="458">
        <v>0.003820659583606559</v>
      </c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69"/>
    </row>
    <row r="122" spans="1:20" ht="24" customHeight="1">
      <c r="A122" s="591"/>
      <c r="B122" s="274" t="s">
        <v>201</v>
      </c>
      <c r="C122" s="594"/>
      <c r="D122" s="317">
        <v>86801.89929199219</v>
      </c>
      <c r="E122" s="458">
        <v>0.03191810888106291</v>
      </c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269"/>
    </row>
    <row r="123" spans="1:20" ht="24" customHeight="1" thickBot="1">
      <c r="A123" s="592"/>
      <c r="B123" s="318" t="s">
        <v>94</v>
      </c>
      <c r="C123" s="594"/>
      <c r="D123" s="319">
        <v>910.1026101666668</v>
      </c>
      <c r="E123" s="459">
        <v>0.0003346557441850709</v>
      </c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69"/>
    </row>
    <row r="124" spans="1:20" ht="19.5" customHeight="1">
      <c r="A124" s="590" t="s">
        <v>143</v>
      </c>
      <c r="B124" s="272" t="s">
        <v>147</v>
      </c>
      <c r="C124" s="594"/>
      <c r="D124" s="316">
        <v>10682.35312</v>
      </c>
      <c r="E124" s="457">
        <v>0.003928030524345647</v>
      </c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69"/>
    </row>
    <row r="125" spans="1:20" ht="19.5" customHeight="1">
      <c r="A125" s="591"/>
      <c r="B125" s="274" t="s">
        <v>140</v>
      </c>
      <c r="C125" s="594"/>
      <c r="D125" s="317">
        <v>10138.450255737305</v>
      </c>
      <c r="E125" s="458">
        <v>0.003728030858625657</v>
      </c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69"/>
    </row>
    <row r="126" spans="1:20" ht="24" customHeight="1">
      <c r="A126" s="591"/>
      <c r="B126" s="274" t="s">
        <v>201</v>
      </c>
      <c r="C126" s="594"/>
      <c r="D126" s="317">
        <v>86174.23744384765</v>
      </c>
      <c r="E126" s="458">
        <v>0.03168731002328475</v>
      </c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69"/>
    </row>
    <row r="127" spans="1:20" ht="24" customHeight="1" thickBot="1">
      <c r="A127" s="592"/>
      <c r="B127" s="318" t="s">
        <v>94</v>
      </c>
      <c r="C127" s="594"/>
      <c r="D127" s="319">
        <v>1100.512030666667</v>
      </c>
      <c r="E127" s="459">
        <v>0.0004046715925140921</v>
      </c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69"/>
    </row>
    <row r="128" spans="1:20" ht="19.5" customHeight="1">
      <c r="A128" s="590" t="s">
        <v>144</v>
      </c>
      <c r="B128" s="272" t="s">
        <v>147</v>
      </c>
      <c r="C128" s="594"/>
      <c r="D128" s="316">
        <v>14500</v>
      </c>
      <c r="E128" s="457">
        <v>0.005331825484815267</v>
      </c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/>
      <c r="T128" s="269"/>
    </row>
    <row r="129" spans="1:20" ht="19.5" customHeight="1">
      <c r="A129" s="591"/>
      <c r="B129" s="274" t="s">
        <v>140</v>
      </c>
      <c r="C129" s="594"/>
      <c r="D129" s="317">
        <v>11404.893119506838</v>
      </c>
      <c r="E129" s="458">
        <v>0.004193717226633162</v>
      </c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69"/>
    </row>
    <row r="130" spans="1:20" ht="24" customHeight="1">
      <c r="A130" s="591"/>
      <c r="B130" s="274" t="s">
        <v>201</v>
      </c>
      <c r="C130" s="594"/>
      <c r="D130" s="317">
        <v>106740.24044311524</v>
      </c>
      <c r="E130" s="458">
        <v>0.0392496782241318</v>
      </c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  <c r="T130" s="269"/>
    </row>
    <row r="131" spans="1:20" ht="24" customHeight="1" thickBot="1">
      <c r="A131" s="592"/>
      <c r="B131" s="318" t="s">
        <v>94</v>
      </c>
      <c r="C131" s="594"/>
      <c r="D131" s="319">
        <v>1400</v>
      </c>
      <c r="E131" s="459">
        <v>0.0005147969433614741</v>
      </c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69"/>
    </row>
    <row r="132" spans="1:20" ht="19.5" customHeight="1">
      <c r="A132" s="590" t="s">
        <v>145</v>
      </c>
      <c r="B132" s="272" t="s">
        <v>147</v>
      </c>
      <c r="C132" s="594"/>
      <c r="D132" s="316">
        <v>11554.865553333335</v>
      </c>
      <c r="E132" s="457">
        <v>0.004248863905577706</v>
      </c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69"/>
    </row>
    <row r="133" spans="1:20" ht="19.5" customHeight="1">
      <c r="A133" s="591"/>
      <c r="B133" s="274" t="s">
        <v>140</v>
      </c>
      <c r="C133" s="594"/>
      <c r="D133" s="317">
        <v>10684.864793090821</v>
      </c>
      <c r="E133" s="458">
        <v>0.003928954096938417</v>
      </c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69"/>
    </row>
    <row r="134" spans="1:20" ht="24" customHeight="1">
      <c r="A134" s="591"/>
      <c r="B134" s="274" t="s">
        <v>201</v>
      </c>
      <c r="C134" s="594"/>
      <c r="D134" s="317">
        <v>81891.62073486327</v>
      </c>
      <c r="E134" s="458">
        <v>0.03011254002944623</v>
      </c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69"/>
    </row>
    <row r="135" spans="1:20" ht="24" customHeight="1" thickBot="1">
      <c r="A135" s="592"/>
      <c r="B135" s="318" t="s">
        <v>94</v>
      </c>
      <c r="C135" s="594"/>
      <c r="D135" s="319">
        <v>1179.6306316666664</v>
      </c>
      <c r="E135" s="459">
        <v>0.00043376445962683193</v>
      </c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69"/>
    </row>
    <row r="136" spans="1:20" ht="24" customHeight="1">
      <c r="A136" s="583" t="s">
        <v>88</v>
      </c>
      <c r="B136" s="272" t="s">
        <v>147</v>
      </c>
      <c r="C136" s="594"/>
      <c r="D136" s="320">
        <v>263.91578114777803</v>
      </c>
      <c r="E136" s="457">
        <v>9.704502674266562E-05</v>
      </c>
      <c r="T136" s="255"/>
    </row>
    <row r="137" spans="1:5" ht="24" customHeight="1">
      <c r="A137" s="584"/>
      <c r="B137" s="274" t="s">
        <v>140</v>
      </c>
      <c r="C137" s="594"/>
      <c r="D137" s="321">
        <v>1080</v>
      </c>
      <c r="E137" s="458">
        <v>0.0003971290705931371</v>
      </c>
    </row>
    <row r="138" spans="1:5" ht="24" customHeight="1">
      <c r="A138" s="584"/>
      <c r="B138" s="274" t="s">
        <v>201</v>
      </c>
      <c r="C138" s="594"/>
      <c r="D138" s="321">
        <v>24479.567249774933</v>
      </c>
      <c r="E138" s="458">
        <v>0.009001433139282701</v>
      </c>
    </row>
    <row r="139" spans="1:5" ht="24" customHeight="1" thickBot="1">
      <c r="A139" s="585"/>
      <c r="B139" s="318" t="s">
        <v>94</v>
      </c>
      <c r="C139" s="595"/>
      <c r="D139" s="322">
        <v>100</v>
      </c>
      <c r="E139" s="459">
        <v>3.677121024010529E-05</v>
      </c>
    </row>
    <row r="140" spans="1:4" ht="24" customHeight="1">
      <c r="A140" s="312"/>
      <c r="D140" s="323"/>
    </row>
    <row r="141" ht="24" customHeight="1">
      <c r="A141" s="312"/>
    </row>
    <row r="142" ht="19.5" customHeight="1">
      <c r="A142" s="312"/>
    </row>
    <row r="143" spans="1:6" ht="19.5" customHeight="1">
      <c r="A143" s="559" t="s">
        <v>688</v>
      </c>
      <c r="B143" s="559"/>
      <c r="C143" s="559"/>
      <c r="D143" s="559"/>
      <c r="E143" s="559"/>
      <c r="F143" s="559"/>
    </row>
    <row r="144" ht="19.5" customHeight="1" thickBot="1">
      <c r="A144" s="312"/>
    </row>
    <row r="145" spans="1:5" ht="26.25" thickBot="1">
      <c r="A145" s="586" t="s">
        <v>85</v>
      </c>
      <c r="B145" s="588" t="s">
        <v>35</v>
      </c>
      <c r="C145" s="313" t="s">
        <v>101</v>
      </c>
      <c r="D145" s="313" t="s">
        <v>98</v>
      </c>
      <c r="E145" s="313" t="s">
        <v>99</v>
      </c>
    </row>
    <row r="146" spans="1:5" ht="19.5" customHeight="1" thickBot="1">
      <c r="A146" s="587"/>
      <c r="B146" s="589"/>
      <c r="C146" s="314" t="s">
        <v>372</v>
      </c>
      <c r="D146" s="314" t="s">
        <v>102</v>
      </c>
      <c r="E146" s="314" t="s">
        <v>373</v>
      </c>
    </row>
    <row r="147" spans="1:5" ht="19.5" customHeight="1">
      <c r="A147" s="590" t="s">
        <v>142</v>
      </c>
      <c r="B147" s="272" t="s">
        <v>147</v>
      </c>
      <c r="C147" s="593">
        <v>135583841.40833333</v>
      </c>
      <c r="D147" s="324">
        <v>9101.023215</v>
      </c>
      <c r="E147" s="460">
        <v>0.06712468919943602</v>
      </c>
    </row>
    <row r="148" spans="1:5" ht="19.5" customHeight="1">
      <c r="A148" s="591"/>
      <c r="B148" s="274" t="s">
        <v>140</v>
      </c>
      <c r="C148" s="594"/>
      <c r="D148" s="325">
        <v>10390.35582092285</v>
      </c>
      <c r="E148" s="461">
        <v>0.0766341749355704</v>
      </c>
    </row>
    <row r="149" spans="1:5" ht="19.5" customHeight="1">
      <c r="A149" s="591"/>
      <c r="B149" s="274" t="s">
        <v>201</v>
      </c>
      <c r="C149" s="594"/>
      <c r="D149" s="325">
        <v>86801.89929199219</v>
      </c>
      <c r="E149" s="461">
        <v>0.6402082902384643</v>
      </c>
    </row>
    <row r="150" spans="1:5" ht="19.5" customHeight="1" thickBot="1">
      <c r="A150" s="592"/>
      <c r="B150" s="318" t="s">
        <v>93</v>
      </c>
      <c r="C150" s="595"/>
      <c r="D150" s="326">
        <v>910.1026101666668</v>
      </c>
      <c r="E150" s="462">
        <v>0.006712471049007537</v>
      </c>
    </row>
    <row r="151" spans="1:5" ht="19.5" customHeight="1">
      <c r="A151" s="590" t="s">
        <v>143</v>
      </c>
      <c r="B151" s="272" t="s">
        <v>147</v>
      </c>
      <c r="C151" s="593">
        <v>133859693.8030548</v>
      </c>
      <c r="D151" s="327">
        <v>10682.35312</v>
      </c>
      <c r="E151" s="460">
        <v>0.07878780398195323</v>
      </c>
    </row>
    <row r="152" spans="1:5" ht="19.5" customHeight="1">
      <c r="A152" s="591"/>
      <c r="B152" s="274" t="s">
        <v>140</v>
      </c>
      <c r="C152" s="594"/>
      <c r="D152" s="325">
        <v>10138.450255737305</v>
      </c>
      <c r="E152" s="461">
        <v>0.07477624287988473</v>
      </c>
    </row>
    <row r="153" spans="1:5" ht="19.5" customHeight="1">
      <c r="A153" s="591"/>
      <c r="B153" s="274" t="s">
        <v>201</v>
      </c>
      <c r="C153" s="594"/>
      <c r="D153" s="325">
        <v>86174.23744384765</v>
      </c>
      <c r="E153" s="461">
        <v>0.6355789638996846</v>
      </c>
    </row>
    <row r="154" spans="1:5" ht="19.5" customHeight="1" thickBot="1">
      <c r="A154" s="592"/>
      <c r="B154" s="318" t="s">
        <v>93</v>
      </c>
      <c r="C154" s="595"/>
      <c r="D154" s="326">
        <v>1100.512030666667</v>
      </c>
      <c r="E154" s="462">
        <v>0.008116837664691116</v>
      </c>
    </row>
    <row r="155" spans="1:5" ht="19.5" customHeight="1">
      <c r="A155" s="551" t="s">
        <v>144</v>
      </c>
      <c r="B155" s="272" t="s">
        <v>147</v>
      </c>
      <c r="C155" s="593">
        <v>161695392.8058411</v>
      </c>
      <c r="D155" s="327">
        <v>14500</v>
      </c>
      <c r="E155" s="460">
        <v>0.10694489733721907</v>
      </c>
    </row>
    <row r="156" spans="1:5" ht="19.5" customHeight="1">
      <c r="A156" s="552"/>
      <c r="B156" s="274" t="s">
        <v>140</v>
      </c>
      <c r="C156" s="594"/>
      <c r="D156" s="325">
        <v>11404.893119506838</v>
      </c>
      <c r="E156" s="461">
        <v>0.08411690509018034</v>
      </c>
    </row>
    <row r="157" spans="1:6" ht="19.5" customHeight="1">
      <c r="A157" s="552"/>
      <c r="B157" s="274" t="s">
        <v>201</v>
      </c>
      <c r="C157" s="594"/>
      <c r="D157" s="328">
        <v>106740.24044311524</v>
      </c>
      <c r="E157" s="461">
        <v>0.7872637279957958</v>
      </c>
      <c r="F157" s="329"/>
    </row>
    <row r="158" spans="1:6" ht="19.5" customHeight="1" thickBot="1">
      <c r="A158" s="553"/>
      <c r="B158" s="318" t="s">
        <v>93</v>
      </c>
      <c r="C158" s="595"/>
      <c r="D158" s="326">
        <v>1400</v>
      </c>
      <c r="E158" s="462">
        <v>0.010325714225662532</v>
      </c>
      <c r="F158" s="254"/>
    </row>
    <row r="159" spans="1:5" ht="19.5" customHeight="1">
      <c r="A159" s="551" t="s">
        <v>145</v>
      </c>
      <c r="B159" s="272" t="s">
        <v>147</v>
      </c>
      <c r="C159" s="593">
        <v>144774132.98277077</v>
      </c>
      <c r="D159" s="327">
        <v>11554.865553333335</v>
      </c>
      <c r="E159" s="460">
        <v>0.08522302829976569</v>
      </c>
    </row>
    <row r="160" spans="1:5" ht="19.5" customHeight="1">
      <c r="A160" s="552"/>
      <c r="B160" s="274" t="s">
        <v>140</v>
      </c>
      <c r="C160" s="594"/>
      <c r="D160" s="328">
        <v>10684.864793090821</v>
      </c>
      <c r="E160" s="461">
        <v>0.07880632885235615</v>
      </c>
    </row>
    <row r="161" spans="1:5" ht="19.5" customHeight="1">
      <c r="A161" s="552"/>
      <c r="B161" s="274" t="s">
        <v>201</v>
      </c>
      <c r="C161" s="594"/>
      <c r="D161" s="328">
        <v>81891.62073486327</v>
      </c>
      <c r="E161" s="461">
        <v>0.6039924808460989</v>
      </c>
    </row>
    <row r="162" spans="1:5" ht="19.5" customHeight="1" thickBot="1">
      <c r="A162" s="553"/>
      <c r="B162" s="318" t="s">
        <v>93</v>
      </c>
      <c r="C162" s="595"/>
      <c r="D162" s="330">
        <v>1179.6306316666664</v>
      </c>
      <c r="E162" s="462">
        <v>0.008700377710305554</v>
      </c>
    </row>
    <row r="163" spans="1:5" ht="19.5" customHeight="1">
      <c r="A163" s="598" t="s">
        <v>375</v>
      </c>
      <c r="B163" s="11" t="s">
        <v>147</v>
      </c>
      <c r="C163" s="593">
        <v>2413849</v>
      </c>
      <c r="D163" s="327">
        <v>263.91578114777803</v>
      </c>
      <c r="E163" s="460">
        <v>0.001946513525553179</v>
      </c>
    </row>
    <row r="164" spans="1:5" ht="19.5" customHeight="1">
      <c r="A164" s="543"/>
      <c r="B164" s="71" t="s">
        <v>140</v>
      </c>
      <c r="C164" s="594"/>
      <c r="D164" s="325">
        <v>1080</v>
      </c>
      <c r="E164" s="461">
        <v>0.007965550974082525</v>
      </c>
    </row>
    <row r="165" spans="1:5" ht="19.5" customHeight="1">
      <c r="A165" s="543"/>
      <c r="B165" s="71" t="s">
        <v>201</v>
      </c>
      <c r="C165" s="594"/>
      <c r="D165" s="325">
        <v>24479.567249774933</v>
      </c>
      <c r="E165" s="461">
        <v>0.1805492969921883</v>
      </c>
    </row>
    <row r="166" spans="1:5" ht="19.5" customHeight="1" thickBot="1">
      <c r="A166" s="599"/>
      <c r="B166" s="417" t="s">
        <v>93</v>
      </c>
      <c r="C166" s="595"/>
      <c r="D166" s="330">
        <v>100</v>
      </c>
      <c r="E166" s="462">
        <v>0.0007375510161187522</v>
      </c>
    </row>
    <row r="167" spans="1:3" ht="19.5" customHeight="1">
      <c r="A167" s="251"/>
      <c r="C167" s="251"/>
    </row>
    <row r="168" spans="1:5" ht="19.5" customHeight="1">
      <c r="A168" s="254" t="s">
        <v>689</v>
      </c>
      <c r="B168" s="254"/>
      <c r="C168" s="254"/>
      <c r="D168" s="254"/>
      <c r="E168" s="254"/>
    </row>
    <row r="169" ht="19.5" customHeight="1" thickBot="1">
      <c r="A169" s="251"/>
    </row>
    <row r="170" spans="1:3" ht="19.5" customHeight="1" thickBot="1">
      <c r="A170" s="331" t="s">
        <v>148</v>
      </c>
      <c r="B170" s="596"/>
      <c r="C170" s="597"/>
    </row>
    <row r="171" spans="1:3" ht="19.5" customHeight="1" thickBot="1">
      <c r="A171" s="295" t="s">
        <v>92</v>
      </c>
      <c r="B171" s="596"/>
      <c r="C171" s="597"/>
    </row>
    <row r="172" spans="1:3" ht="19.5" customHeight="1" thickBot="1">
      <c r="A172" s="332">
        <v>8.22</v>
      </c>
      <c r="B172" s="596"/>
      <c r="C172" s="597"/>
    </row>
    <row r="173" ht="19.5" customHeight="1">
      <c r="A173" s="251"/>
    </row>
    <row r="174" ht="19.5" customHeight="1">
      <c r="A174" s="251"/>
    </row>
    <row r="175" ht="19.5" customHeight="1">
      <c r="A175" s="251"/>
    </row>
    <row r="176" ht="19.5" customHeight="1">
      <c r="A176" s="251"/>
    </row>
    <row r="177" ht="19.5" customHeight="1">
      <c r="A177" s="251"/>
    </row>
    <row r="178" ht="19.5" customHeight="1">
      <c r="A178" s="251"/>
    </row>
    <row r="179" ht="19.5" customHeight="1">
      <c r="A179" s="251"/>
    </row>
    <row r="180" ht="19.5" customHeight="1">
      <c r="A180" s="251"/>
    </row>
    <row r="181" ht="19.5" customHeight="1">
      <c r="A181" s="251"/>
    </row>
    <row r="182" ht="19.5" customHeight="1">
      <c r="A182" s="251"/>
    </row>
    <row r="183" ht="19.5" customHeight="1">
      <c r="A183" s="251"/>
    </row>
    <row r="184" ht="19.5" customHeight="1">
      <c r="A184" s="251"/>
    </row>
    <row r="185" ht="19.5" customHeight="1">
      <c r="A185" s="251"/>
    </row>
    <row r="186" ht="19.5" customHeight="1">
      <c r="A186" s="251"/>
    </row>
    <row r="187" ht="19.5" customHeight="1">
      <c r="A187" s="251"/>
    </row>
    <row r="188" ht="19.5" customHeight="1">
      <c r="A188" s="251"/>
    </row>
    <row r="189" ht="19.5" customHeight="1">
      <c r="A189" s="251"/>
    </row>
    <row r="190" ht="19.5" customHeight="1">
      <c r="A190" s="251"/>
    </row>
    <row r="191" ht="19.5" customHeight="1">
      <c r="A191" s="251"/>
    </row>
    <row r="192" ht="19.5" customHeight="1">
      <c r="A192" s="251"/>
    </row>
    <row r="193" ht="19.5" customHeight="1">
      <c r="A193" s="251"/>
    </row>
    <row r="194" ht="19.5" customHeight="1">
      <c r="A194" s="251"/>
    </row>
    <row r="195" ht="19.5" customHeight="1">
      <c r="A195" s="251"/>
    </row>
    <row r="196" ht="19.5" customHeight="1">
      <c r="A196" s="251"/>
    </row>
    <row r="197" ht="19.5" customHeight="1">
      <c r="A197" s="251"/>
    </row>
    <row r="198" ht="19.5" customHeight="1">
      <c r="A198" s="251"/>
    </row>
    <row r="199" ht="19.5" customHeight="1">
      <c r="A199" s="251"/>
    </row>
    <row r="200" ht="19.5" customHeight="1">
      <c r="A200" s="251"/>
    </row>
    <row r="201" ht="19.5" customHeight="1">
      <c r="A201" s="251"/>
    </row>
    <row r="202" ht="19.5" customHeight="1">
      <c r="A202" s="251"/>
    </row>
    <row r="203" ht="19.5" customHeight="1">
      <c r="A203" s="251"/>
    </row>
    <row r="204" ht="19.5" customHeight="1">
      <c r="A204" s="251"/>
    </row>
    <row r="205" ht="19.5" customHeight="1">
      <c r="A205" s="251"/>
    </row>
    <row r="206" ht="19.5" customHeight="1">
      <c r="A206" s="251"/>
    </row>
    <row r="207" ht="19.5" customHeight="1">
      <c r="A207" s="251"/>
    </row>
    <row r="208" ht="19.5" customHeight="1">
      <c r="A208" s="251"/>
    </row>
    <row r="209" ht="19.5" customHeight="1">
      <c r="A209" s="251"/>
    </row>
    <row r="210" ht="19.5" customHeight="1">
      <c r="A210" s="251"/>
    </row>
    <row r="211" ht="19.5" customHeight="1">
      <c r="A211" s="251"/>
    </row>
    <row r="212" ht="19.5" customHeight="1">
      <c r="A212" s="251"/>
    </row>
    <row r="213" ht="19.5" customHeight="1">
      <c r="A213" s="251"/>
    </row>
    <row r="214" ht="19.5" customHeight="1">
      <c r="A214" s="251"/>
    </row>
    <row r="215" ht="19.5" customHeight="1">
      <c r="A215" s="251"/>
    </row>
    <row r="216" ht="19.5" customHeight="1">
      <c r="A216" s="251"/>
    </row>
    <row r="217" ht="19.5" customHeight="1">
      <c r="A217" s="251"/>
    </row>
    <row r="218" ht="19.5" customHeight="1">
      <c r="A218" s="251"/>
    </row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</sheetData>
  <sheetProtection/>
  <mergeCells count="53">
    <mergeCell ref="B170:C172"/>
    <mergeCell ref="A143:F143"/>
    <mergeCell ref="A145:A146"/>
    <mergeCell ref="B145:B146"/>
    <mergeCell ref="A147:A150"/>
    <mergeCell ref="C147:C150"/>
    <mergeCell ref="A163:A166"/>
    <mergeCell ref="C163:C166"/>
    <mergeCell ref="A128:A131"/>
    <mergeCell ref="A132:A135"/>
    <mergeCell ref="A136:A139"/>
    <mergeCell ref="A155:A158"/>
    <mergeCell ref="C155:C158"/>
    <mergeCell ref="A159:A162"/>
    <mergeCell ref="C159:C162"/>
    <mergeCell ref="A111:A113"/>
    <mergeCell ref="O111:O113"/>
    <mergeCell ref="A116:F116"/>
    <mergeCell ref="A118:A119"/>
    <mergeCell ref="B118:B119"/>
    <mergeCell ref="A151:A154"/>
    <mergeCell ref="C151:C154"/>
    <mergeCell ref="A120:A123"/>
    <mergeCell ref="C120:C139"/>
    <mergeCell ref="A124:A127"/>
    <mergeCell ref="A102:A104"/>
    <mergeCell ref="O102:O104"/>
    <mergeCell ref="A105:A107"/>
    <mergeCell ref="O105:O107"/>
    <mergeCell ref="A108:A110"/>
    <mergeCell ref="O108:O110"/>
    <mergeCell ref="A94:A95"/>
    <mergeCell ref="B94:B95"/>
    <mergeCell ref="O94:O95"/>
    <mergeCell ref="A96:A98"/>
    <mergeCell ref="O96:O98"/>
    <mergeCell ref="A99:A101"/>
    <mergeCell ref="O99:O101"/>
    <mergeCell ref="A59:A89"/>
    <mergeCell ref="C70:C72"/>
    <mergeCell ref="C73:C76"/>
    <mergeCell ref="C77:C79"/>
    <mergeCell ref="C80:C89"/>
    <mergeCell ref="A92:C92"/>
    <mergeCell ref="A32:A39"/>
    <mergeCell ref="A40:A47"/>
    <mergeCell ref="A48:A58"/>
    <mergeCell ref="A2:O2"/>
    <mergeCell ref="A4:O4"/>
    <mergeCell ref="A5:E5"/>
    <mergeCell ref="A12:H12"/>
    <mergeCell ref="A16:A23"/>
    <mergeCell ref="A24:A3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8" scale="1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V121"/>
  <sheetViews>
    <sheetView showGridLines="0" zoomScale="70" zoomScaleNormal="70" zoomScalePageLayoutView="0" workbookViewId="0" topLeftCell="A1">
      <selection activeCell="H53" sqref="H53"/>
    </sheetView>
  </sheetViews>
  <sheetFormatPr defaultColWidth="9.140625" defaultRowHeight="12.75"/>
  <cols>
    <col min="1" max="1" width="16.57421875" style="354" customWidth="1"/>
    <col min="2" max="2" width="31.28125" style="354" bestFit="1" customWidth="1"/>
    <col min="3" max="16" width="15.7109375" style="354" customWidth="1"/>
    <col min="17" max="17" width="9.140625" style="354" customWidth="1"/>
    <col min="18" max="18" width="15.421875" style="354" bestFit="1" customWidth="1"/>
    <col min="19" max="19" width="16.7109375" style="354" bestFit="1" customWidth="1"/>
    <col min="20" max="20" width="9.7109375" style="354" customWidth="1"/>
    <col min="21" max="21" width="17.7109375" style="354" bestFit="1" customWidth="1"/>
    <col min="22" max="22" width="18.57421875" style="354" bestFit="1" customWidth="1"/>
    <col min="23" max="16384" width="9.140625" style="354" customWidth="1"/>
  </cols>
  <sheetData>
    <row r="2" spans="1:3" ht="19.5">
      <c r="A2" s="612" t="s">
        <v>103</v>
      </c>
      <c r="B2" s="613"/>
      <c r="C2" s="613"/>
    </row>
    <row r="3" spans="1:3" ht="19.5">
      <c r="A3" s="356"/>
      <c r="B3" s="355"/>
      <c r="C3" s="355"/>
    </row>
    <row r="4" spans="1:6" ht="15">
      <c r="A4" s="614" t="s">
        <v>156</v>
      </c>
      <c r="B4" s="614"/>
      <c r="C4" s="614"/>
      <c r="D4" s="614"/>
      <c r="E4" s="614"/>
      <c r="F4" s="614"/>
    </row>
    <row r="5" spans="1:5" ht="15">
      <c r="A5" s="357"/>
      <c r="B5" s="357"/>
      <c r="C5" s="357"/>
      <c r="D5" s="357"/>
      <c r="E5" s="357"/>
    </row>
    <row r="6" spans="1:7" ht="15">
      <c r="A6" s="357"/>
      <c r="B6" s="357"/>
      <c r="C6" s="615" t="s">
        <v>198</v>
      </c>
      <c r="D6" s="615"/>
      <c r="E6" s="615"/>
      <c r="F6" s="615"/>
      <c r="G6" s="616"/>
    </row>
    <row r="7" spans="1:8" ht="15.75" thickBot="1">
      <c r="A7" s="357"/>
      <c r="B7" s="357"/>
      <c r="C7" s="392">
        <v>327</v>
      </c>
      <c r="D7" s="392">
        <v>353</v>
      </c>
      <c r="E7" s="392">
        <v>24</v>
      </c>
      <c r="F7" s="392" t="s">
        <v>197</v>
      </c>
      <c r="G7" s="392">
        <v>329</v>
      </c>
      <c r="H7" s="358"/>
    </row>
    <row r="8" spans="1:8" ht="20.25" thickBot="1">
      <c r="A8" s="356"/>
      <c r="B8" s="355"/>
      <c r="C8" s="105" t="s">
        <v>102</v>
      </c>
      <c r="D8" s="105" t="s">
        <v>102</v>
      </c>
      <c r="E8" s="105" t="s">
        <v>102</v>
      </c>
      <c r="F8" s="105" t="s">
        <v>102</v>
      </c>
      <c r="G8" s="105" t="s">
        <v>102</v>
      </c>
      <c r="H8" s="360"/>
    </row>
    <row r="9" spans="1:8" ht="15" customHeight="1">
      <c r="A9" s="617" t="s">
        <v>104</v>
      </c>
      <c r="B9" s="386" t="s">
        <v>105</v>
      </c>
      <c r="C9" s="365">
        <v>0</v>
      </c>
      <c r="D9" s="365">
        <v>1059873.439072505</v>
      </c>
      <c r="E9" s="365">
        <v>2051545.629970869</v>
      </c>
      <c r="F9" s="365">
        <v>128405.02125</v>
      </c>
      <c r="G9" s="365">
        <v>96909.45</v>
      </c>
      <c r="H9" s="361"/>
    </row>
    <row r="10" spans="1:8" ht="15" customHeight="1">
      <c r="A10" s="617"/>
      <c r="B10" s="387" t="s">
        <v>223</v>
      </c>
      <c r="C10" s="365">
        <v>818.4503333333337</v>
      </c>
      <c r="D10" s="365">
        <v>0</v>
      </c>
      <c r="E10" s="365">
        <v>925060.5749686828</v>
      </c>
      <c r="F10" s="365">
        <v>42478.64224999999</v>
      </c>
      <c r="G10" s="365">
        <v>37310.13825</v>
      </c>
      <c r="H10" s="361"/>
    </row>
    <row r="11" spans="1:8" ht="15" customHeight="1">
      <c r="A11" s="617"/>
      <c r="B11" s="388" t="s">
        <v>106</v>
      </c>
      <c r="C11" s="365">
        <v>0</v>
      </c>
      <c r="D11" s="365">
        <v>0</v>
      </c>
      <c r="E11" s="365">
        <v>0</v>
      </c>
      <c r="F11" s="365">
        <v>323.0315</v>
      </c>
      <c r="G11" s="365">
        <v>323.0315</v>
      </c>
      <c r="H11" s="361"/>
    </row>
    <row r="12" spans="1:8" ht="15" customHeight="1">
      <c r="A12" s="617"/>
      <c r="B12" s="388" t="s">
        <v>107</v>
      </c>
      <c r="C12" s="365">
        <v>0</v>
      </c>
      <c r="D12" s="365">
        <v>0</v>
      </c>
      <c r="E12" s="365">
        <v>0</v>
      </c>
      <c r="F12" s="365">
        <v>23.904331000000003</v>
      </c>
      <c r="G12" s="365">
        <v>29.59776118750001</v>
      </c>
      <c r="H12" s="361"/>
    </row>
    <row r="13" spans="1:8" ht="15" customHeight="1">
      <c r="A13" s="617"/>
      <c r="B13" s="386" t="s">
        <v>108</v>
      </c>
      <c r="C13" s="365">
        <v>0</v>
      </c>
      <c r="D13" s="365">
        <v>18.926311412009</v>
      </c>
      <c r="E13" s="365">
        <v>18.65041481791701</v>
      </c>
      <c r="F13" s="365">
        <v>9.9251428375</v>
      </c>
      <c r="G13" s="365">
        <v>19.301132124999995</v>
      </c>
      <c r="H13" s="361"/>
    </row>
    <row r="14" spans="1:8" ht="15" customHeight="1">
      <c r="A14" s="617"/>
      <c r="B14" s="388" t="s">
        <v>109</v>
      </c>
      <c r="C14" s="365">
        <v>0.8055274333333338</v>
      </c>
      <c r="D14" s="365">
        <v>0</v>
      </c>
      <c r="E14" s="365">
        <v>0</v>
      </c>
      <c r="F14" s="365">
        <v>9.8766881125</v>
      </c>
      <c r="G14" s="365">
        <v>13.583474574999999</v>
      </c>
      <c r="H14" s="361"/>
    </row>
    <row r="15" spans="1:8" ht="15" customHeight="1">
      <c r="A15" s="617"/>
      <c r="B15" s="388" t="s">
        <v>110</v>
      </c>
      <c r="C15" s="365">
        <v>0</v>
      </c>
      <c r="D15" s="365">
        <v>16.087364700207672</v>
      </c>
      <c r="E15" s="365">
        <v>15.852852595229436</v>
      </c>
      <c r="F15" s="365">
        <v>3.3514518125</v>
      </c>
      <c r="G15" s="365">
        <v>3.3514518125</v>
      </c>
      <c r="H15" s="361"/>
    </row>
    <row r="16" spans="1:8" ht="15" customHeight="1">
      <c r="A16" s="617"/>
      <c r="B16" s="389" t="s">
        <v>158</v>
      </c>
      <c r="C16" s="365">
        <v>0</v>
      </c>
      <c r="D16" s="365">
        <v>312284.13829814875</v>
      </c>
      <c r="E16" s="365">
        <v>699390.5556718871</v>
      </c>
      <c r="F16" s="365">
        <v>34725.88625</v>
      </c>
      <c r="G16" s="365">
        <v>29476.624375</v>
      </c>
      <c r="H16" s="361"/>
    </row>
    <row r="17" spans="1:8" ht="15" customHeight="1">
      <c r="A17" s="617"/>
      <c r="B17" s="389" t="s">
        <v>159</v>
      </c>
      <c r="C17" s="365">
        <v>0</v>
      </c>
      <c r="D17" s="365">
        <v>65.29577437143115</v>
      </c>
      <c r="E17" s="365">
        <v>64.34393112181368</v>
      </c>
      <c r="F17" s="365">
        <v>42.8420526875</v>
      </c>
      <c r="G17" s="365">
        <v>13.365428312500002</v>
      </c>
      <c r="H17" s="361"/>
    </row>
    <row r="18" spans="1:8" ht="15" customHeight="1">
      <c r="A18" s="617"/>
      <c r="B18" s="389" t="s">
        <v>160</v>
      </c>
      <c r="C18" s="365">
        <v>4.444616073333334</v>
      </c>
      <c r="D18" s="365">
        <v>0</v>
      </c>
      <c r="E18" s="365">
        <v>0</v>
      </c>
      <c r="F18" s="365">
        <v>34.7016588875</v>
      </c>
      <c r="G18" s="365">
        <v>33.5306697</v>
      </c>
      <c r="H18" s="361"/>
    </row>
    <row r="19" spans="1:8" ht="15" customHeight="1">
      <c r="A19" s="617"/>
      <c r="B19" s="389" t="s">
        <v>161</v>
      </c>
      <c r="C19" s="365">
        <v>0.9046029999999994</v>
      </c>
      <c r="D19" s="365">
        <v>743.8040384919543</v>
      </c>
      <c r="E19" s="365">
        <v>503.56120008375865</v>
      </c>
      <c r="F19" s="365">
        <v>71.55147724999999</v>
      </c>
      <c r="G19" s="365">
        <v>52.81565025</v>
      </c>
      <c r="H19" s="361"/>
    </row>
    <row r="20" spans="1:8" ht="15" customHeight="1">
      <c r="A20" s="617"/>
      <c r="B20" s="389" t="s">
        <v>162</v>
      </c>
      <c r="C20" s="365">
        <v>107.69083333333356</v>
      </c>
      <c r="D20" s="365">
        <v>0</v>
      </c>
      <c r="E20" s="365">
        <v>0</v>
      </c>
      <c r="F20" s="365">
        <v>7394.998613750001</v>
      </c>
      <c r="G20" s="365">
        <v>8713.774712499999</v>
      </c>
      <c r="H20" s="361"/>
    </row>
    <row r="21" spans="1:8" ht="15" customHeight="1">
      <c r="A21" s="617"/>
      <c r="B21" s="389" t="s">
        <v>163</v>
      </c>
      <c r="C21" s="365">
        <v>0</v>
      </c>
      <c r="D21" s="365">
        <v>3.7852622824018045</v>
      </c>
      <c r="E21" s="365">
        <v>3.7300829635833956</v>
      </c>
      <c r="F21" s="365">
        <v>0.646063</v>
      </c>
      <c r="G21" s="365">
        <v>0.646063</v>
      </c>
      <c r="H21" s="361"/>
    </row>
    <row r="22" spans="1:10" ht="15" customHeight="1">
      <c r="A22" s="617"/>
      <c r="B22" s="389" t="s">
        <v>164</v>
      </c>
      <c r="C22" s="390">
        <v>0</v>
      </c>
      <c r="D22" s="365">
        <v>0</v>
      </c>
      <c r="E22" s="365">
        <v>0</v>
      </c>
      <c r="F22" s="365">
        <v>161.51575</v>
      </c>
      <c r="G22" s="365">
        <v>161.51575</v>
      </c>
      <c r="H22" s="361"/>
      <c r="I22" s="362"/>
      <c r="J22" s="362"/>
    </row>
    <row r="23" spans="1:10" ht="15" customHeight="1">
      <c r="A23" s="617"/>
      <c r="B23" s="389" t="s">
        <v>165</v>
      </c>
      <c r="C23" s="365">
        <v>0</v>
      </c>
      <c r="D23" s="365">
        <v>9188.724190530378</v>
      </c>
      <c r="E23" s="365">
        <v>8607.166438468688</v>
      </c>
      <c r="F23" s="365">
        <v>614.9712181250001</v>
      </c>
      <c r="G23" s="365">
        <v>403.3855856250001</v>
      </c>
      <c r="H23" s="361"/>
      <c r="I23" s="362"/>
      <c r="J23" s="362"/>
    </row>
    <row r="24" spans="1:10" ht="15" customHeight="1">
      <c r="A24" s="617"/>
      <c r="B24" s="389" t="s">
        <v>166</v>
      </c>
      <c r="C24" s="365">
        <v>0</v>
      </c>
      <c r="D24" s="365">
        <v>1374.050208511855</v>
      </c>
      <c r="E24" s="365">
        <v>78.33174223525123</v>
      </c>
      <c r="F24" s="365">
        <v>34.079823250000004</v>
      </c>
      <c r="G24" s="365">
        <v>41.8891097625</v>
      </c>
      <c r="H24" s="361"/>
      <c r="I24" s="362"/>
      <c r="J24" s="362"/>
    </row>
    <row r="25" spans="1:10" ht="15" customHeight="1">
      <c r="A25" s="617"/>
      <c r="B25" s="389" t="s">
        <v>167</v>
      </c>
      <c r="C25" s="365">
        <v>0.004307633333333324</v>
      </c>
      <c r="D25" s="365">
        <v>0</v>
      </c>
      <c r="E25" s="365">
        <v>0</v>
      </c>
      <c r="F25" s="365">
        <v>0.9287155625000001</v>
      </c>
      <c r="G25" s="365">
        <v>0.9287155625000001</v>
      </c>
      <c r="H25" s="361"/>
      <c r="I25" s="362"/>
      <c r="J25" s="362"/>
    </row>
    <row r="26" spans="1:10" ht="15" customHeight="1">
      <c r="A26" s="617"/>
      <c r="B26" s="391" t="s">
        <v>168</v>
      </c>
      <c r="C26" s="365">
        <v>0</v>
      </c>
      <c r="D26" s="365">
        <v>1.8926311412009227</v>
      </c>
      <c r="E26" s="365">
        <v>1.8650414817917635</v>
      </c>
      <c r="F26" s="365">
        <v>12.17828755</v>
      </c>
      <c r="G26" s="365">
        <v>17.039911625</v>
      </c>
      <c r="H26" s="361"/>
      <c r="I26" s="362"/>
      <c r="J26" s="362"/>
    </row>
    <row r="27" spans="1:10" ht="15" customHeight="1">
      <c r="A27" s="617"/>
      <c r="B27" s="391" t="s">
        <v>169</v>
      </c>
      <c r="C27" s="365">
        <v>0</v>
      </c>
      <c r="D27" s="365">
        <v>0</v>
      </c>
      <c r="E27" s="365">
        <v>0</v>
      </c>
      <c r="F27" s="365">
        <v>0.9238700899999999</v>
      </c>
      <c r="G27" s="365">
        <v>0.48454725</v>
      </c>
      <c r="H27" s="361"/>
      <c r="I27" s="362"/>
      <c r="J27" s="362"/>
    </row>
    <row r="28" spans="1:10" ht="15" customHeight="1">
      <c r="A28" s="617"/>
      <c r="B28" s="391" t="s">
        <v>170</v>
      </c>
      <c r="C28" s="365">
        <v>3.7476410000000007</v>
      </c>
      <c r="D28" s="365">
        <v>244.14941721491607</v>
      </c>
      <c r="E28" s="365">
        <v>0</v>
      </c>
      <c r="F28" s="365">
        <v>31.4551923125</v>
      </c>
      <c r="G28" s="365">
        <v>46.67805175</v>
      </c>
      <c r="H28" s="361"/>
      <c r="I28" s="362"/>
      <c r="J28" s="362"/>
    </row>
    <row r="29" spans="1:10" ht="15" customHeight="1">
      <c r="A29" s="617"/>
      <c r="B29" s="391" t="s">
        <v>171</v>
      </c>
      <c r="C29" s="365">
        <v>0</v>
      </c>
      <c r="D29" s="365">
        <v>0</v>
      </c>
      <c r="E29" s="365">
        <v>0</v>
      </c>
      <c r="F29" s="365">
        <v>44.41683125</v>
      </c>
      <c r="G29" s="365">
        <v>32.30315</v>
      </c>
      <c r="H29" s="361"/>
      <c r="I29" s="362"/>
      <c r="J29" s="362"/>
    </row>
    <row r="30" spans="1:10" ht="15" customHeight="1">
      <c r="A30" s="617"/>
      <c r="B30" s="391" t="s">
        <v>172</v>
      </c>
      <c r="C30" s="365">
        <v>0</v>
      </c>
      <c r="D30" s="365">
        <v>0</v>
      </c>
      <c r="E30" s="365">
        <v>0</v>
      </c>
      <c r="F30" s="365">
        <v>80.757875</v>
      </c>
      <c r="G30" s="365">
        <v>80.757875</v>
      </c>
      <c r="H30" s="361"/>
      <c r="I30" s="362"/>
      <c r="J30" s="362"/>
    </row>
    <row r="31" spans="1:10" ht="15" customHeight="1">
      <c r="A31" s="617"/>
      <c r="B31" s="391" t="s">
        <v>173</v>
      </c>
      <c r="C31" s="365">
        <v>0</v>
      </c>
      <c r="D31" s="365">
        <v>0</v>
      </c>
      <c r="E31" s="365">
        <v>0</v>
      </c>
      <c r="F31" s="365">
        <v>323.0315</v>
      </c>
      <c r="G31" s="365">
        <v>323.0315</v>
      </c>
      <c r="H31" s="361"/>
      <c r="I31" s="362"/>
      <c r="J31" s="362"/>
    </row>
    <row r="32" spans="1:10" ht="15" customHeight="1">
      <c r="A32" s="617"/>
      <c r="B32" s="391" t="s">
        <v>174</v>
      </c>
      <c r="C32" s="365">
        <v>51691.59999999998</v>
      </c>
      <c r="D32" s="365">
        <v>0</v>
      </c>
      <c r="E32" s="365">
        <v>0</v>
      </c>
      <c r="F32" s="365">
        <v>1922037.425</v>
      </c>
      <c r="G32" s="365">
        <v>4520825.8425</v>
      </c>
      <c r="H32" s="361"/>
      <c r="I32" s="362"/>
      <c r="J32" s="362"/>
    </row>
    <row r="33" spans="1:10" ht="15" customHeight="1">
      <c r="A33" s="617"/>
      <c r="B33" s="391" t="s">
        <v>175</v>
      </c>
      <c r="C33" s="365">
        <v>603068.666666666</v>
      </c>
      <c r="D33" s="365">
        <v>0</v>
      </c>
      <c r="E33" s="365">
        <v>0</v>
      </c>
      <c r="F33" s="365">
        <v>12234818.0625</v>
      </c>
      <c r="G33" s="365">
        <v>30518400.962500002</v>
      </c>
      <c r="H33" s="361"/>
      <c r="I33" s="362"/>
      <c r="J33" s="362"/>
    </row>
    <row r="34" spans="1:10" ht="15" customHeight="1">
      <c r="A34" s="617"/>
      <c r="B34" s="391" t="s">
        <v>176</v>
      </c>
      <c r="C34" s="365">
        <v>86.15266666666673</v>
      </c>
      <c r="D34" s="365">
        <v>0</v>
      </c>
      <c r="E34" s="365">
        <v>8206.18251988347</v>
      </c>
      <c r="F34" s="365">
        <v>2196.6142000000004</v>
      </c>
      <c r="G34" s="365">
        <v>3496.8159875000006</v>
      </c>
      <c r="H34" s="361"/>
      <c r="I34" s="362"/>
      <c r="J34" s="362"/>
    </row>
    <row r="35" spans="1:8" ht="15" customHeight="1">
      <c r="A35" s="617"/>
      <c r="B35" s="391" t="s">
        <v>177</v>
      </c>
      <c r="C35" s="365">
        <v>0</v>
      </c>
      <c r="D35" s="365">
        <v>0</v>
      </c>
      <c r="E35" s="365">
        <v>0</v>
      </c>
      <c r="F35" s="365">
        <v>161.51575</v>
      </c>
      <c r="G35" s="365">
        <v>161.51575</v>
      </c>
      <c r="H35" s="363"/>
    </row>
    <row r="36" spans="1:8" ht="15" customHeight="1">
      <c r="A36" s="617"/>
      <c r="B36" s="391" t="s">
        <v>178</v>
      </c>
      <c r="C36" s="365">
        <v>0</v>
      </c>
      <c r="D36" s="365">
        <v>0</v>
      </c>
      <c r="E36" s="365">
        <v>0</v>
      </c>
      <c r="F36" s="365">
        <v>807.57875</v>
      </c>
      <c r="G36" s="365">
        <v>2519.6457</v>
      </c>
      <c r="H36" s="361"/>
    </row>
    <row r="37" spans="1:8" ht="15" customHeight="1">
      <c r="A37" s="617"/>
      <c r="B37" s="391" t="s">
        <v>179</v>
      </c>
      <c r="C37" s="365">
        <v>0</v>
      </c>
      <c r="D37" s="365">
        <v>0</v>
      </c>
      <c r="E37" s="365">
        <v>0</v>
      </c>
      <c r="F37" s="365">
        <v>69.04798312500002</v>
      </c>
      <c r="G37" s="365">
        <v>24.227362499999998</v>
      </c>
      <c r="H37" s="361"/>
    </row>
    <row r="38" spans="1:8" ht="15" customHeight="1">
      <c r="A38" s="617"/>
      <c r="B38" s="391" t="s">
        <v>180</v>
      </c>
      <c r="C38" s="365">
        <v>167.9976999999999</v>
      </c>
      <c r="D38" s="365">
        <v>0</v>
      </c>
      <c r="E38" s="365">
        <v>282553.78449144243</v>
      </c>
      <c r="F38" s="365">
        <v>6945.17725</v>
      </c>
      <c r="G38" s="365">
        <v>16070.817124999998</v>
      </c>
      <c r="H38" s="361"/>
    </row>
    <row r="39" spans="1:8" ht="15" customHeight="1">
      <c r="A39" s="617"/>
      <c r="B39" s="391" t="s">
        <v>181</v>
      </c>
      <c r="C39" s="365">
        <v>8.61526666666667</v>
      </c>
      <c r="D39" s="365">
        <v>6624.208994203156</v>
      </c>
      <c r="E39" s="365">
        <v>0</v>
      </c>
      <c r="F39" s="365">
        <v>201.8946875</v>
      </c>
      <c r="G39" s="365">
        <v>605.6840625000001</v>
      </c>
      <c r="H39" s="361"/>
    </row>
    <row r="40" spans="1:8" ht="15" customHeight="1">
      <c r="A40" s="617"/>
      <c r="B40" s="391" t="s">
        <v>182</v>
      </c>
      <c r="C40" s="365">
        <v>8.61526666666667</v>
      </c>
      <c r="D40" s="365">
        <v>6624.208994203156</v>
      </c>
      <c r="E40" s="365">
        <v>0</v>
      </c>
      <c r="F40" s="365">
        <v>201.8946875</v>
      </c>
      <c r="G40" s="365">
        <v>605.6840625000001</v>
      </c>
      <c r="H40" s="361"/>
    </row>
    <row r="41" spans="1:8" ht="15" customHeight="1">
      <c r="A41" s="617"/>
      <c r="B41" s="391" t="s">
        <v>183</v>
      </c>
      <c r="C41" s="365">
        <v>0</v>
      </c>
      <c r="D41" s="365">
        <v>0</v>
      </c>
      <c r="E41" s="365">
        <v>0</v>
      </c>
      <c r="F41" s="365">
        <v>80.757875</v>
      </c>
      <c r="G41" s="365">
        <v>80.757875</v>
      </c>
      <c r="H41" s="361"/>
    </row>
    <row r="42" spans="1:8" ht="15" customHeight="1">
      <c r="A42" s="617"/>
      <c r="B42" s="391" t="s">
        <v>184</v>
      </c>
      <c r="C42" s="365">
        <v>0</v>
      </c>
      <c r="D42" s="365">
        <v>0</v>
      </c>
      <c r="E42" s="365">
        <v>0</v>
      </c>
      <c r="F42" s="365">
        <v>440.13041875000005</v>
      </c>
      <c r="G42" s="365">
        <v>161.51575</v>
      </c>
      <c r="H42" s="361"/>
    </row>
    <row r="43" spans="1:8" ht="15" customHeight="1">
      <c r="A43" s="617"/>
      <c r="B43" s="391" t="s">
        <v>185</v>
      </c>
      <c r="C43" s="365">
        <v>0</v>
      </c>
      <c r="D43" s="365">
        <v>0</v>
      </c>
      <c r="E43" s="365">
        <v>0</v>
      </c>
      <c r="F43" s="365">
        <v>8.0757875</v>
      </c>
      <c r="G43" s="365">
        <v>8.0757875</v>
      </c>
      <c r="H43" s="361"/>
    </row>
    <row r="44" spans="1:8" ht="15" customHeight="1">
      <c r="A44" s="617"/>
      <c r="B44" s="391" t="s">
        <v>186</v>
      </c>
      <c r="C44" s="365">
        <v>0</v>
      </c>
      <c r="D44" s="365">
        <v>0</v>
      </c>
      <c r="E44" s="365">
        <v>0</v>
      </c>
      <c r="F44" s="365">
        <v>8.0757875</v>
      </c>
      <c r="G44" s="365">
        <v>8.0757875</v>
      </c>
      <c r="H44" s="361"/>
    </row>
    <row r="45" spans="1:8" ht="15" customHeight="1">
      <c r="A45" s="617"/>
      <c r="B45" s="391" t="s">
        <v>187</v>
      </c>
      <c r="C45" s="365">
        <v>111.99846666666662</v>
      </c>
      <c r="D45" s="365">
        <v>0</v>
      </c>
      <c r="E45" s="365">
        <v>0</v>
      </c>
      <c r="F45" s="365">
        <v>807.57875</v>
      </c>
      <c r="G45" s="365">
        <v>807.57875</v>
      </c>
      <c r="H45" s="361"/>
    </row>
    <row r="46" spans="1:8" ht="15" customHeight="1">
      <c r="A46" s="617"/>
      <c r="B46" s="391" t="s">
        <v>188</v>
      </c>
      <c r="C46" s="365">
        <v>0</v>
      </c>
      <c r="D46" s="365">
        <v>0</v>
      </c>
      <c r="E46" s="365">
        <v>0</v>
      </c>
      <c r="F46" s="365">
        <v>0.16151575</v>
      </c>
      <c r="G46" s="365">
        <v>0.16151575</v>
      </c>
      <c r="H46" s="361"/>
    </row>
    <row r="47" spans="1:8" ht="15" customHeight="1">
      <c r="A47" s="617"/>
      <c r="B47" s="391" t="s">
        <v>189</v>
      </c>
      <c r="C47" s="365">
        <v>0</v>
      </c>
      <c r="D47" s="365">
        <v>0</v>
      </c>
      <c r="E47" s="365">
        <v>0</v>
      </c>
      <c r="F47" s="365">
        <v>1.6151575</v>
      </c>
      <c r="G47" s="365">
        <v>1.6151575</v>
      </c>
      <c r="H47" s="361"/>
    </row>
    <row r="48" spans="1:8" ht="15" customHeight="1">
      <c r="A48" s="617"/>
      <c r="B48" s="391" t="s">
        <v>190</v>
      </c>
      <c r="C48" s="365">
        <v>0</v>
      </c>
      <c r="D48" s="365">
        <v>0</v>
      </c>
      <c r="E48" s="365">
        <v>0</v>
      </c>
      <c r="F48" s="365">
        <v>1.6151575</v>
      </c>
      <c r="G48" s="365">
        <v>1.6151575</v>
      </c>
      <c r="H48" s="361"/>
    </row>
    <row r="49" spans="1:8" ht="15" customHeight="1">
      <c r="A49" s="617"/>
      <c r="B49" s="391" t="s">
        <v>191</v>
      </c>
      <c r="C49" s="365">
        <v>0</v>
      </c>
      <c r="D49" s="365">
        <v>0</v>
      </c>
      <c r="E49" s="365">
        <v>0</v>
      </c>
      <c r="F49" s="365">
        <v>1.6151575</v>
      </c>
      <c r="G49" s="365">
        <v>1.6151575</v>
      </c>
      <c r="H49" s="361"/>
    </row>
    <row r="50" spans="1:8" ht="15" customHeight="1">
      <c r="A50" s="617"/>
      <c r="B50" s="391" t="s">
        <v>192</v>
      </c>
      <c r="C50" s="365">
        <v>0</v>
      </c>
      <c r="D50" s="365">
        <v>0</v>
      </c>
      <c r="E50" s="365">
        <v>0</v>
      </c>
      <c r="F50" s="365">
        <v>1.6151575</v>
      </c>
      <c r="G50" s="365">
        <v>1.6151575</v>
      </c>
      <c r="H50" s="361"/>
    </row>
    <row r="51" spans="1:8" ht="15" customHeight="1">
      <c r="A51" s="617"/>
      <c r="B51" s="391" t="s">
        <v>193</v>
      </c>
      <c r="C51" s="365">
        <v>0</v>
      </c>
      <c r="D51" s="365">
        <v>0</v>
      </c>
      <c r="E51" s="365">
        <v>0</v>
      </c>
      <c r="F51" s="365">
        <v>1.6151575</v>
      </c>
      <c r="G51" s="365">
        <v>1.6151575</v>
      </c>
      <c r="H51" s="361"/>
    </row>
    <row r="52" spans="1:8" ht="15" customHeight="1">
      <c r="A52" s="617"/>
      <c r="B52" s="391" t="s">
        <v>194</v>
      </c>
      <c r="C52" s="365">
        <v>0</v>
      </c>
      <c r="D52" s="365">
        <v>0</v>
      </c>
      <c r="E52" s="365">
        <v>0</v>
      </c>
      <c r="F52" s="365">
        <v>161.51575</v>
      </c>
      <c r="G52" s="365">
        <v>161.51575</v>
      </c>
      <c r="H52" s="361"/>
    </row>
    <row r="53" spans="1:8" ht="15" customHeight="1">
      <c r="A53" s="617"/>
      <c r="B53" s="391" t="s">
        <v>195</v>
      </c>
      <c r="C53" s="365">
        <v>0</v>
      </c>
      <c r="D53" s="365">
        <v>0</v>
      </c>
      <c r="E53" s="365">
        <v>0</v>
      </c>
      <c r="F53" s="365">
        <v>0</v>
      </c>
      <c r="G53" s="365">
        <v>0</v>
      </c>
      <c r="H53" s="361"/>
    </row>
    <row r="54" spans="1:7" ht="15" customHeight="1">
      <c r="A54" s="617"/>
      <c r="B54" s="391" t="s">
        <v>196</v>
      </c>
      <c r="C54" s="365">
        <v>163.69006666666678</v>
      </c>
      <c r="D54" s="365">
        <v>0</v>
      </c>
      <c r="E54" s="365">
        <v>400983.91858521523</v>
      </c>
      <c r="F54" s="365">
        <v>8673.395775</v>
      </c>
      <c r="G54" s="365">
        <v>21320.079</v>
      </c>
    </row>
    <row r="55" spans="1:7" ht="15" customHeight="1">
      <c r="A55" s="660"/>
      <c r="B55" s="661"/>
      <c r="C55" s="364"/>
      <c r="D55" s="364"/>
      <c r="E55" s="364"/>
      <c r="F55" s="364"/>
      <c r="G55" s="364"/>
    </row>
    <row r="56" spans="1:7" ht="95.25" customHeight="1">
      <c r="A56" s="662" t="s">
        <v>696</v>
      </c>
      <c r="B56" s="662"/>
      <c r="C56" s="662"/>
      <c r="D56" s="662"/>
      <c r="E56" s="662"/>
      <c r="F56" s="662"/>
      <c r="G56" s="662"/>
    </row>
    <row r="57" spans="1:5" s="368" customFormat="1" ht="15">
      <c r="A57" s="366"/>
      <c r="B57" s="367"/>
      <c r="C57" s="364"/>
      <c r="D57" s="364"/>
      <c r="E57" s="364"/>
    </row>
    <row r="58" spans="1:22" ht="19.5" customHeight="1">
      <c r="A58" s="614" t="s">
        <v>199</v>
      </c>
      <c r="B58" s="614"/>
      <c r="C58" s="614"/>
      <c r="D58" s="614"/>
      <c r="E58" s="614"/>
      <c r="F58" s="614"/>
      <c r="V58" s="369"/>
    </row>
    <row r="59" spans="1:22" ht="19.5" customHeight="1" thickBot="1">
      <c r="A59" s="356"/>
      <c r="B59" s="355"/>
      <c r="C59" s="355"/>
      <c r="V59" s="369"/>
    </row>
    <row r="60" spans="1:22" ht="19.5" customHeight="1" thickBot="1">
      <c r="A60" s="356"/>
      <c r="B60" s="355"/>
      <c r="C60" s="600" t="s">
        <v>198</v>
      </c>
      <c r="D60" s="601"/>
      <c r="E60" s="601"/>
      <c r="F60" s="601"/>
      <c r="G60" s="601"/>
      <c r="H60" s="601"/>
      <c r="I60" s="601"/>
      <c r="J60" s="601"/>
      <c r="K60" s="601"/>
      <c r="L60" s="601"/>
      <c r="M60" s="601"/>
      <c r="N60" s="601"/>
      <c r="O60" s="601"/>
      <c r="P60" s="602"/>
      <c r="V60" s="369"/>
    </row>
    <row r="61" spans="1:22" ht="19.5" customHeight="1">
      <c r="A61" s="357"/>
      <c r="B61" s="357"/>
      <c r="C61" s="603">
        <v>327</v>
      </c>
      <c r="D61" s="604"/>
      <c r="E61" s="605">
        <v>353</v>
      </c>
      <c r="F61" s="606"/>
      <c r="G61" s="603">
        <v>24</v>
      </c>
      <c r="H61" s="604"/>
      <c r="I61" s="607" t="s">
        <v>197</v>
      </c>
      <c r="J61" s="608"/>
      <c r="K61" s="608"/>
      <c r="L61" s="608"/>
      <c r="M61" s="609">
        <v>329</v>
      </c>
      <c r="N61" s="610"/>
      <c r="O61" s="610"/>
      <c r="P61" s="611"/>
      <c r="V61" s="369"/>
    </row>
    <row r="62" spans="1:22" ht="19.5" customHeight="1" thickBot="1">
      <c r="A62" s="357"/>
      <c r="B62" s="357"/>
      <c r="C62" s="370" t="s">
        <v>131</v>
      </c>
      <c r="D62" s="371" t="s">
        <v>44</v>
      </c>
      <c r="E62" s="372" t="s">
        <v>131</v>
      </c>
      <c r="F62" s="373" t="s">
        <v>44</v>
      </c>
      <c r="G62" s="370" t="s">
        <v>131</v>
      </c>
      <c r="H62" s="371" t="s">
        <v>44</v>
      </c>
      <c r="I62" s="370" t="s">
        <v>136</v>
      </c>
      <c r="J62" s="359" t="s">
        <v>131</v>
      </c>
      <c r="K62" s="359" t="s">
        <v>41</v>
      </c>
      <c r="L62" s="374" t="s">
        <v>44</v>
      </c>
      <c r="M62" s="375" t="s">
        <v>136</v>
      </c>
      <c r="N62" s="376" t="s">
        <v>131</v>
      </c>
      <c r="O62" s="377" t="s">
        <v>41</v>
      </c>
      <c r="P62" s="378" t="s">
        <v>44</v>
      </c>
      <c r="V62" s="369"/>
    </row>
    <row r="63" spans="1:22" ht="19.5" customHeight="1" thickBot="1">
      <c r="A63" s="357"/>
      <c r="B63" s="357"/>
      <c r="C63" s="379" t="s">
        <v>127</v>
      </c>
      <c r="D63" s="380" t="s">
        <v>127</v>
      </c>
      <c r="E63" s="381" t="s">
        <v>127</v>
      </c>
      <c r="F63" s="382" t="s">
        <v>127</v>
      </c>
      <c r="G63" s="379" t="s">
        <v>127</v>
      </c>
      <c r="H63" s="380" t="s">
        <v>127</v>
      </c>
      <c r="I63" s="379" t="s">
        <v>127</v>
      </c>
      <c r="J63" s="383" t="s">
        <v>127</v>
      </c>
      <c r="K63" s="383" t="s">
        <v>127</v>
      </c>
      <c r="L63" s="384" t="s">
        <v>127</v>
      </c>
      <c r="M63" s="381" t="s">
        <v>127</v>
      </c>
      <c r="N63" s="383" t="s">
        <v>127</v>
      </c>
      <c r="O63" s="383" t="s">
        <v>127</v>
      </c>
      <c r="P63" s="385" t="s">
        <v>127</v>
      </c>
      <c r="V63" s="369"/>
    </row>
    <row r="64" spans="1:22" ht="15" customHeight="1">
      <c r="A64" s="618" t="s">
        <v>104</v>
      </c>
      <c r="B64" s="393" t="s">
        <v>105</v>
      </c>
      <c r="C64" s="394">
        <v>5</v>
      </c>
      <c r="D64" s="395" t="s">
        <v>343</v>
      </c>
      <c r="E64" s="396">
        <v>5</v>
      </c>
      <c r="F64" s="397">
        <v>67</v>
      </c>
      <c r="G64" s="394">
        <v>5</v>
      </c>
      <c r="H64" s="398">
        <v>45</v>
      </c>
      <c r="I64" s="396">
        <v>39</v>
      </c>
      <c r="J64" s="399">
        <v>5</v>
      </c>
      <c r="K64" s="399">
        <v>110</v>
      </c>
      <c r="L64" s="398">
        <v>5</v>
      </c>
      <c r="M64" s="396">
        <v>105</v>
      </c>
      <c r="N64" s="399">
        <v>5</v>
      </c>
      <c r="O64" s="399">
        <v>5</v>
      </c>
      <c r="P64" s="395">
        <v>5</v>
      </c>
      <c r="V64" s="369"/>
    </row>
    <row r="65" spans="1:22" ht="15" customHeight="1">
      <c r="A65" s="619"/>
      <c r="B65" s="387" t="s">
        <v>223</v>
      </c>
      <c r="C65" s="400">
        <v>13.3</v>
      </c>
      <c r="D65" s="401" t="s">
        <v>343</v>
      </c>
      <c r="E65" s="402">
        <v>7.6</v>
      </c>
      <c r="F65" s="403">
        <v>11.8</v>
      </c>
      <c r="G65" s="400">
        <v>18.9</v>
      </c>
      <c r="H65" s="404">
        <v>18.4</v>
      </c>
      <c r="I65" s="402">
        <v>10.1</v>
      </c>
      <c r="J65" s="405">
        <v>9.2</v>
      </c>
      <c r="K65" s="405">
        <v>22.4</v>
      </c>
      <c r="L65" s="404">
        <v>10.9</v>
      </c>
      <c r="M65" s="402">
        <v>28</v>
      </c>
      <c r="N65" s="405">
        <v>7.9</v>
      </c>
      <c r="O65" s="405">
        <v>1</v>
      </c>
      <c r="P65" s="401">
        <v>9.3</v>
      </c>
      <c r="V65" s="369"/>
    </row>
    <row r="66" spans="1:22" ht="15" customHeight="1">
      <c r="A66" s="619"/>
      <c r="B66" s="406" t="s">
        <v>106</v>
      </c>
      <c r="C66" s="400">
        <v>0.1</v>
      </c>
      <c r="D66" s="401" t="s">
        <v>343</v>
      </c>
      <c r="E66" s="402">
        <v>0.1</v>
      </c>
      <c r="F66" s="403">
        <v>0.1</v>
      </c>
      <c r="G66" s="400">
        <v>0.1</v>
      </c>
      <c r="H66" s="404">
        <v>0.1</v>
      </c>
      <c r="I66" s="402">
        <v>0.1</v>
      </c>
      <c r="J66" s="405">
        <v>0.1</v>
      </c>
      <c r="K66" s="405">
        <v>0.1</v>
      </c>
      <c r="L66" s="404">
        <v>0.1</v>
      </c>
      <c r="M66" s="402">
        <v>0.1</v>
      </c>
      <c r="N66" s="405">
        <v>0.1</v>
      </c>
      <c r="O66" s="405">
        <v>0.1</v>
      </c>
      <c r="P66" s="401">
        <v>0.1</v>
      </c>
      <c r="V66" s="369"/>
    </row>
    <row r="67" spans="1:22" ht="15" customHeight="1">
      <c r="A67" s="619"/>
      <c r="B67" s="406" t="s">
        <v>107</v>
      </c>
      <c r="C67" s="400">
        <v>5E-05</v>
      </c>
      <c r="D67" s="401" t="s">
        <v>343</v>
      </c>
      <c r="E67" s="402">
        <v>5E-05</v>
      </c>
      <c r="F67" s="403">
        <v>0.00125</v>
      </c>
      <c r="G67" s="400">
        <v>5E-05</v>
      </c>
      <c r="H67" s="404">
        <v>0.00125</v>
      </c>
      <c r="I67" s="402">
        <v>0.0135</v>
      </c>
      <c r="J67" s="405">
        <v>5E-05</v>
      </c>
      <c r="K67" s="405">
        <v>0.0148</v>
      </c>
      <c r="L67" s="404">
        <v>0.00125</v>
      </c>
      <c r="M67" s="402">
        <v>0.034100000000000005</v>
      </c>
      <c r="N67" s="405">
        <v>5E-05</v>
      </c>
      <c r="O67" s="405">
        <v>0.00125</v>
      </c>
      <c r="P67" s="401">
        <v>0.00125</v>
      </c>
      <c r="V67" s="369"/>
    </row>
    <row r="68" spans="1:22" ht="15" customHeight="1">
      <c r="A68" s="619"/>
      <c r="B68" s="407" t="s">
        <v>108</v>
      </c>
      <c r="C68" s="400">
        <v>0.0015</v>
      </c>
      <c r="D68" s="401" t="s">
        <v>343</v>
      </c>
      <c r="E68" s="402">
        <v>0.0015</v>
      </c>
      <c r="F68" s="403">
        <v>0.0025</v>
      </c>
      <c r="G68" s="400">
        <v>0.0015</v>
      </c>
      <c r="H68" s="404">
        <v>0.0025</v>
      </c>
      <c r="I68" s="402">
        <v>0.00579</v>
      </c>
      <c r="J68" s="405">
        <v>0.0015</v>
      </c>
      <c r="K68" s="405">
        <v>0.0025</v>
      </c>
      <c r="L68" s="404">
        <v>0.0025</v>
      </c>
      <c r="M68" s="402">
        <v>0.0174</v>
      </c>
      <c r="N68" s="405">
        <v>0.0015</v>
      </c>
      <c r="O68" s="405">
        <v>0.0025</v>
      </c>
      <c r="P68" s="401">
        <v>0.0025</v>
      </c>
      <c r="V68" s="369"/>
    </row>
    <row r="69" spans="1:22" ht="15" customHeight="1">
      <c r="A69" s="619"/>
      <c r="B69" s="406" t="s">
        <v>109</v>
      </c>
      <c r="C69" s="400">
        <v>0.009300000000000001</v>
      </c>
      <c r="D69" s="401" t="s">
        <v>343</v>
      </c>
      <c r="E69" s="402">
        <v>0.006200000000000001</v>
      </c>
      <c r="F69" s="403">
        <v>0.00125</v>
      </c>
      <c r="G69" s="400">
        <v>0.00055</v>
      </c>
      <c r="H69" s="404">
        <v>0.00125</v>
      </c>
      <c r="I69" s="402">
        <v>0.00254</v>
      </c>
      <c r="J69" s="405">
        <v>0.0054</v>
      </c>
      <c r="K69" s="405">
        <v>0.00304</v>
      </c>
      <c r="L69" s="404">
        <v>0.00125</v>
      </c>
      <c r="M69" s="402">
        <v>0.00672</v>
      </c>
      <c r="N69" s="405">
        <v>0.0076</v>
      </c>
      <c r="O69" s="405">
        <v>0.00125</v>
      </c>
      <c r="P69" s="401">
        <v>0.00125</v>
      </c>
      <c r="V69" s="369"/>
    </row>
    <row r="70" spans="1:16" ht="15" customHeight="1">
      <c r="A70" s="619"/>
      <c r="B70" s="406" t="s">
        <v>110</v>
      </c>
      <c r="C70" s="400">
        <v>0.0004</v>
      </c>
      <c r="D70" s="401" t="s">
        <v>343</v>
      </c>
      <c r="E70" s="402">
        <v>0.0004</v>
      </c>
      <c r="F70" s="403">
        <v>0.00125</v>
      </c>
      <c r="G70" s="400">
        <v>0.0004</v>
      </c>
      <c r="H70" s="404">
        <v>0.00125</v>
      </c>
      <c r="I70" s="402">
        <v>0.00125</v>
      </c>
      <c r="J70" s="405">
        <v>0.0004</v>
      </c>
      <c r="K70" s="405">
        <v>0.00125</v>
      </c>
      <c r="L70" s="404">
        <v>0.00125</v>
      </c>
      <c r="M70" s="402">
        <v>0.00125</v>
      </c>
      <c r="N70" s="405">
        <v>0.0004</v>
      </c>
      <c r="O70" s="405">
        <v>0.00125</v>
      </c>
      <c r="P70" s="401">
        <v>0.00125</v>
      </c>
    </row>
    <row r="71" spans="1:16" ht="15" customHeight="1">
      <c r="A71" s="619"/>
      <c r="B71" s="408" t="s">
        <v>157</v>
      </c>
      <c r="C71" s="400">
        <v>8</v>
      </c>
      <c r="D71" s="401" t="s">
        <v>343</v>
      </c>
      <c r="E71" s="402">
        <v>9.3</v>
      </c>
      <c r="F71" s="403">
        <v>8.2</v>
      </c>
      <c r="G71" s="400">
        <v>8</v>
      </c>
      <c r="H71" s="404">
        <v>8.2</v>
      </c>
      <c r="I71" s="402">
        <v>8.3</v>
      </c>
      <c r="J71" s="405">
        <v>7.7</v>
      </c>
      <c r="K71" s="405">
        <v>6.9</v>
      </c>
      <c r="L71" s="404">
        <v>7.8</v>
      </c>
      <c r="M71" s="402">
        <v>7.8</v>
      </c>
      <c r="N71" s="405">
        <v>8.1</v>
      </c>
      <c r="O71" s="405">
        <v>7.6</v>
      </c>
      <c r="P71" s="401">
        <v>7.7</v>
      </c>
    </row>
    <row r="72" spans="1:16" ht="15" customHeight="1">
      <c r="A72" s="619"/>
      <c r="B72" s="409" t="s">
        <v>158</v>
      </c>
      <c r="C72" s="400">
        <v>0.5</v>
      </c>
      <c r="D72" s="401" t="s">
        <v>343</v>
      </c>
      <c r="E72" s="402">
        <v>0.5</v>
      </c>
      <c r="F72" s="403">
        <v>21</v>
      </c>
      <c r="G72" s="400">
        <v>0.5</v>
      </c>
      <c r="H72" s="404">
        <v>28</v>
      </c>
      <c r="I72" s="402">
        <v>13</v>
      </c>
      <c r="J72" s="405">
        <v>0.5</v>
      </c>
      <c r="K72" s="405">
        <v>29</v>
      </c>
      <c r="L72" s="404">
        <v>0.5</v>
      </c>
      <c r="M72" s="402">
        <v>35</v>
      </c>
      <c r="N72" s="405">
        <v>0.5</v>
      </c>
      <c r="O72" s="405">
        <v>0.5</v>
      </c>
      <c r="P72" s="401">
        <v>0.5</v>
      </c>
    </row>
    <row r="73" spans="1:16" ht="15" customHeight="1">
      <c r="A73" s="619"/>
      <c r="B73" s="409" t="s">
        <v>159</v>
      </c>
      <c r="C73" s="400">
        <v>0.0015500000000000002</v>
      </c>
      <c r="D73" s="401" t="s">
        <v>343</v>
      </c>
      <c r="E73" s="402">
        <v>0.0015500000000000002</v>
      </c>
      <c r="F73" s="403">
        <v>0.005</v>
      </c>
      <c r="G73" s="400">
        <v>0.0015500000000000002</v>
      </c>
      <c r="H73" s="404">
        <v>0.005</v>
      </c>
      <c r="I73" s="402">
        <v>0.005</v>
      </c>
      <c r="J73" s="405">
        <v>0.0015500000000000002</v>
      </c>
      <c r="K73" s="405">
        <v>0.0415</v>
      </c>
      <c r="L73" s="404">
        <v>0.005</v>
      </c>
      <c r="M73" s="402">
        <v>0.005</v>
      </c>
      <c r="N73" s="405">
        <v>0.0015500000000000002</v>
      </c>
      <c r="O73" s="405">
        <v>0.005</v>
      </c>
      <c r="P73" s="401">
        <v>0.005</v>
      </c>
    </row>
    <row r="74" spans="1:16" ht="15" customHeight="1">
      <c r="A74" s="619"/>
      <c r="B74" s="409" t="s">
        <v>160</v>
      </c>
      <c r="C74" s="400">
        <v>0.0431</v>
      </c>
      <c r="D74" s="401" t="s">
        <v>343</v>
      </c>
      <c r="E74" s="402">
        <v>0.0126</v>
      </c>
      <c r="F74" s="403">
        <v>0.00609</v>
      </c>
      <c r="G74" s="400">
        <v>0.0263</v>
      </c>
      <c r="H74" s="404">
        <v>0.005980000000000001</v>
      </c>
      <c r="I74" s="402">
        <v>0.005</v>
      </c>
      <c r="J74" s="405">
        <v>0.0277</v>
      </c>
      <c r="K74" s="405">
        <v>0.005110000000000001</v>
      </c>
      <c r="L74" s="404">
        <v>0.0051600000000000005</v>
      </c>
      <c r="M74" s="402">
        <v>0.0073</v>
      </c>
      <c r="N74" s="405">
        <v>0.027899999999999998</v>
      </c>
      <c r="O74" s="405">
        <v>0.00125</v>
      </c>
      <c r="P74" s="401">
        <v>0.005070000000000001</v>
      </c>
    </row>
    <row r="75" spans="1:16" ht="15" customHeight="1">
      <c r="A75" s="619"/>
      <c r="B75" s="409" t="s">
        <v>161</v>
      </c>
      <c r="C75" s="400">
        <v>0.0116</v>
      </c>
      <c r="D75" s="401" t="s">
        <v>343</v>
      </c>
      <c r="E75" s="402">
        <v>0.0268</v>
      </c>
      <c r="F75" s="403">
        <v>0.0025</v>
      </c>
      <c r="G75" s="400">
        <v>0.0227</v>
      </c>
      <c r="H75" s="404">
        <v>0.0025</v>
      </c>
      <c r="I75" s="402">
        <v>0.015300000000000001</v>
      </c>
      <c r="J75" s="405">
        <v>0.0314</v>
      </c>
      <c r="K75" s="405">
        <v>0.0394</v>
      </c>
      <c r="L75" s="404">
        <v>0.0025</v>
      </c>
      <c r="M75" s="402">
        <v>0.0129</v>
      </c>
      <c r="N75" s="405">
        <v>0.027899999999999998</v>
      </c>
      <c r="O75" s="405">
        <v>0.0221</v>
      </c>
      <c r="P75" s="401">
        <v>0.0025</v>
      </c>
    </row>
    <row r="76" spans="1:16" ht="15" customHeight="1">
      <c r="A76" s="619"/>
      <c r="B76" s="409" t="s">
        <v>162</v>
      </c>
      <c r="C76" s="400">
        <v>7.02</v>
      </c>
      <c r="D76" s="401" t="s">
        <v>343</v>
      </c>
      <c r="E76" s="402">
        <v>3.7</v>
      </c>
      <c r="F76" s="403">
        <v>5.1</v>
      </c>
      <c r="G76" s="400">
        <v>4.96</v>
      </c>
      <c r="H76" s="404">
        <v>5</v>
      </c>
      <c r="I76" s="402">
        <v>1.91</v>
      </c>
      <c r="J76" s="405">
        <v>4.99</v>
      </c>
      <c r="K76" s="405">
        <v>0.607</v>
      </c>
      <c r="L76" s="404">
        <v>1.65</v>
      </c>
      <c r="M76" s="402">
        <v>4.47</v>
      </c>
      <c r="N76" s="405">
        <v>4.66</v>
      </c>
      <c r="O76" s="405">
        <v>0.05</v>
      </c>
      <c r="P76" s="401">
        <v>1.61</v>
      </c>
    </row>
    <row r="77" spans="1:16" ht="15" customHeight="1">
      <c r="A77" s="619"/>
      <c r="B77" s="409" t="s">
        <v>163</v>
      </c>
      <c r="C77" s="400">
        <v>5E-05</v>
      </c>
      <c r="D77" s="401" t="s">
        <v>343</v>
      </c>
      <c r="E77" s="402">
        <v>5E-05</v>
      </c>
      <c r="F77" s="403">
        <v>0.00025</v>
      </c>
      <c r="G77" s="400">
        <v>5E-05</v>
      </c>
      <c r="H77" s="404">
        <v>0.00025</v>
      </c>
      <c r="I77" s="402">
        <v>0.00025</v>
      </c>
      <c r="J77" s="405">
        <v>5E-05</v>
      </c>
      <c r="K77" s="405">
        <v>0.00025</v>
      </c>
      <c r="L77" s="404">
        <v>0.00025</v>
      </c>
      <c r="M77" s="402">
        <v>0.00025</v>
      </c>
      <c r="N77" s="405">
        <v>5E-05</v>
      </c>
      <c r="O77" s="405">
        <v>0.00025</v>
      </c>
      <c r="P77" s="401">
        <v>0.00025</v>
      </c>
    </row>
    <row r="78" spans="1:16" ht="15" customHeight="1">
      <c r="A78" s="619"/>
      <c r="B78" s="409" t="s">
        <v>164</v>
      </c>
      <c r="C78" s="400">
        <v>5E-05</v>
      </c>
      <c r="D78" s="401" t="s">
        <v>343</v>
      </c>
      <c r="E78" s="402">
        <v>5E-05</v>
      </c>
      <c r="F78" s="403">
        <v>5E-05</v>
      </c>
      <c r="G78" s="400">
        <v>0.05</v>
      </c>
      <c r="H78" s="404">
        <v>0.05</v>
      </c>
      <c r="I78" s="402">
        <v>0.05</v>
      </c>
      <c r="J78" s="405">
        <v>0.05</v>
      </c>
      <c r="K78" s="405">
        <v>0.05</v>
      </c>
      <c r="L78" s="404">
        <v>0.05</v>
      </c>
      <c r="M78" s="402">
        <v>0.05</v>
      </c>
      <c r="N78" s="405">
        <v>0.05</v>
      </c>
      <c r="O78" s="405">
        <v>0.05</v>
      </c>
      <c r="P78" s="401">
        <v>0.05</v>
      </c>
    </row>
    <row r="79" spans="1:16" ht="15" customHeight="1">
      <c r="A79" s="619"/>
      <c r="B79" s="409" t="s">
        <v>165</v>
      </c>
      <c r="C79" s="400">
        <v>0.0025</v>
      </c>
      <c r="D79" s="401" t="s">
        <v>343</v>
      </c>
      <c r="E79" s="402">
        <v>0.0025</v>
      </c>
      <c r="F79" s="403">
        <v>0.468</v>
      </c>
      <c r="G79" s="400">
        <v>0.0025</v>
      </c>
      <c r="H79" s="404">
        <v>0.46</v>
      </c>
      <c r="I79" s="402">
        <v>0.01</v>
      </c>
      <c r="J79" s="405">
        <v>0.0025</v>
      </c>
      <c r="K79" s="405">
        <v>0.29</v>
      </c>
      <c r="L79" s="404">
        <v>0.459</v>
      </c>
      <c r="M79" s="402">
        <v>0.01</v>
      </c>
      <c r="N79" s="405">
        <v>0.0025</v>
      </c>
      <c r="O79" s="405">
        <v>0.01</v>
      </c>
      <c r="P79" s="401">
        <v>0.47700000000000004</v>
      </c>
    </row>
    <row r="80" spans="1:16" ht="15" customHeight="1">
      <c r="A80" s="619"/>
      <c r="B80" s="409" t="s">
        <v>166</v>
      </c>
      <c r="C80" s="400">
        <v>0.0045000000000000005</v>
      </c>
      <c r="D80" s="401" t="s">
        <v>343</v>
      </c>
      <c r="E80" s="402">
        <v>0.0232</v>
      </c>
      <c r="F80" s="403">
        <v>0.014400000000000001</v>
      </c>
      <c r="G80" s="400">
        <v>0.0003</v>
      </c>
      <c r="H80" s="404">
        <v>0.0145</v>
      </c>
      <c r="I80" s="402">
        <v>0.0005</v>
      </c>
      <c r="J80" s="405">
        <v>0.0011</v>
      </c>
      <c r="K80" s="405">
        <v>0.024300000000000002</v>
      </c>
      <c r="L80" s="404">
        <v>0.016300000000000002</v>
      </c>
      <c r="M80" s="402">
        <v>0.0024500000000000004</v>
      </c>
      <c r="N80" s="405">
        <v>0.025500000000000002</v>
      </c>
      <c r="O80" s="405">
        <v>0.00632</v>
      </c>
      <c r="P80" s="401">
        <v>0.0176</v>
      </c>
    </row>
    <row r="81" spans="1:16" ht="15" customHeight="1">
      <c r="A81" s="619"/>
      <c r="B81" s="409" t="s">
        <v>167</v>
      </c>
      <c r="C81" s="400">
        <v>0.0003</v>
      </c>
      <c r="D81" s="401" t="s">
        <v>343</v>
      </c>
      <c r="E81" s="402">
        <v>0.0003</v>
      </c>
      <c r="F81" s="403">
        <v>0.00025</v>
      </c>
      <c r="G81" s="400">
        <v>0.0002</v>
      </c>
      <c r="H81" s="404">
        <v>0.00025</v>
      </c>
      <c r="I81" s="402">
        <v>0.0003</v>
      </c>
      <c r="J81" s="405">
        <v>0.0003</v>
      </c>
      <c r="K81" s="405">
        <v>0.0003</v>
      </c>
      <c r="L81" s="404">
        <v>0.00025</v>
      </c>
      <c r="M81" s="402">
        <v>0.0003</v>
      </c>
      <c r="N81" s="405">
        <v>0.0003</v>
      </c>
      <c r="O81" s="405">
        <v>0.0003</v>
      </c>
      <c r="P81" s="401">
        <v>0.00025</v>
      </c>
    </row>
    <row r="82" spans="1:16" ht="15" customHeight="1">
      <c r="A82" s="619"/>
      <c r="B82" s="408" t="s">
        <v>168</v>
      </c>
      <c r="C82" s="400">
        <v>0.0024</v>
      </c>
      <c r="D82" s="401" t="s">
        <v>343</v>
      </c>
      <c r="E82" s="402">
        <v>0.0024</v>
      </c>
      <c r="F82" s="403">
        <v>0.0025</v>
      </c>
      <c r="G82" s="400">
        <v>0.0024</v>
      </c>
      <c r="H82" s="404">
        <v>0.0025</v>
      </c>
      <c r="I82" s="402">
        <v>0.0025</v>
      </c>
      <c r="J82" s="405">
        <v>0.0024</v>
      </c>
      <c r="K82" s="405">
        <v>0.00768</v>
      </c>
      <c r="L82" s="404">
        <v>0.0025</v>
      </c>
      <c r="M82" s="402">
        <v>0.0137</v>
      </c>
      <c r="N82" s="405">
        <v>0.0024</v>
      </c>
      <c r="O82" s="405">
        <v>0.0025</v>
      </c>
      <c r="P82" s="401">
        <v>0.0025</v>
      </c>
    </row>
    <row r="83" spans="1:16" ht="15" customHeight="1">
      <c r="A83" s="619"/>
      <c r="B83" s="408" t="s">
        <v>169</v>
      </c>
      <c r="C83" s="400">
        <v>0.00015</v>
      </c>
      <c r="D83" s="401" t="s">
        <v>343</v>
      </c>
      <c r="E83" s="402">
        <v>0.00015</v>
      </c>
      <c r="F83" s="403">
        <v>0.00015</v>
      </c>
      <c r="G83" s="400">
        <v>0.00015</v>
      </c>
      <c r="H83" s="404">
        <v>0.00015</v>
      </c>
      <c r="I83" s="402">
        <v>0.00015</v>
      </c>
      <c r="J83" s="405">
        <v>0.00015</v>
      </c>
      <c r="K83" s="405">
        <v>0.000694</v>
      </c>
      <c r="L83" s="404">
        <v>0.00015</v>
      </c>
      <c r="M83" s="402">
        <v>0.00015</v>
      </c>
      <c r="N83" s="405">
        <v>0.00015</v>
      </c>
      <c r="O83" s="405">
        <v>0.00015</v>
      </c>
      <c r="P83" s="401">
        <v>0.00015</v>
      </c>
    </row>
    <row r="84" spans="1:16" ht="15" customHeight="1">
      <c r="A84" s="619"/>
      <c r="B84" s="408" t="s">
        <v>170</v>
      </c>
      <c r="C84" s="400">
        <v>0.021</v>
      </c>
      <c r="D84" s="401" t="s">
        <v>343</v>
      </c>
      <c r="E84" s="402">
        <v>0.0123</v>
      </c>
      <c r="F84" s="403">
        <v>0.005</v>
      </c>
      <c r="G84" s="400">
        <v>0.00285</v>
      </c>
      <c r="H84" s="404">
        <v>0.005</v>
      </c>
      <c r="I84" s="402">
        <v>0.0261</v>
      </c>
      <c r="J84" s="405">
        <v>0.00285</v>
      </c>
      <c r="K84" s="405">
        <v>0.005</v>
      </c>
      <c r="L84" s="404">
        <v>0.005</v>
      </c>
      <c r="M84" s="402">
        <v>0.0376</v>
      </c>
      <c r="N84" s="405">
        <v>0.010199999999999999</v>
      </c>
      <c r="O84" s="405">
        <v>0.005</v>
      </c>
      <c r="P84" s="401">
        <v>0.005</v>
      </c>
    </row>
    <row r="85" spans="1:16" ht="15" customHeight="1">
      <c r="A85" s="619"/>
      <c r="B85" s="408" t="s">
        <v>171</v>
      </c>
      <c r="C85" s="400">
        <v>0.01</v>
      </c>
      <c r="D85" s="401" t="s">
        <v>343</v>
      </c>
      <c r="E85" s="402">
        <v>0.01</v>
      </c>
      <c r="F85" s="403">
        <v>0.01</v>
      </c>
      <c r="G85" s="400">
        <v>0.01</v>
      </c>
      <c r="H85" s="404">
        <v>0.01</v>
      </c>
      <c r="I85" s="402">
        <v>0.025</v>
      </c>
      <c r="J85" s="405">
        <v>0.01</v>
      </c>
      <c r="K85" s="405">
        <v>0.01</v>
      </c>
      <c r="L85" s="404">
        <v>0.01</v>
      </c>
      <c r="M85" s="402">
        <v>0.01</v>
      </c>
      <c r="N85" s="405">
        <v>0.01</v>
      </c>
      <c r="O85" s="405">
        <v>0.01</v>
      </c>
      <c r="P85" s="401">
        <v>0.01</v>
      </c>
    </row>
    <row r="86" spans="1:16" ht="15" customHeight="1">
      <c r="A86" s="619"/>
      <c r="B86" s="408" t="s">
        <v>172</v>
      </c>
      <c r="C86" s="400">
        <v>0.025</v>
      </c>
      <c r="D86" s="401" t="s">
        <v>343</v>
      </c>
      <c r="E86" s="402">
        <v>0.025</v>
      </c>
      <c r="F86" s="403">
        <v>0.025</v>
      </c>
      <c r="G86" s="400">
        <v>0.025</v>
      </c>
      <c r="H86" s="404">
        <v>0.025</v>
      </c>
      <c r="I86" s="402">
        <v>0.025</v>
      </c>
      <c r="J86" s="405">
        <v>0.025</v>
      </c>
      <c r="K86" s="405">
        <v>0.025</v>
      </c>
      <c r="L86" s="404">
        <v>0.025</v>
      </c>
      <c r="M86" s="402">
        <v>0.025</v>
      </c>
      <c r="N86" s="405">
        <v>0.025</v>
      </c>
      <c r="O86" s="405">
        <v>0.025</v>
      </c>
      <c r="P86" s="401">
        <v>0.025</v>
      </c>
    </row>
    <row r="87" spans="1:16" ht="15" customHeight="1">
      <c r="A87" s="619"/>
      <c r="B87" s="408" t="s">
        <v>173</v>
      </c>
      <c r="C87" s="400">
        <v>0.1</v>
      </c>
      <c r="D87" s="401" t="s">
        <v>343</v>
      </c>
      <c r="E87" s="402">
        <v>0.1</v>
      </c>
      <c r="F87" s="403">
        <v>0.1</v>
      </c>
      <c r="G87" s="400">
        <v>0.1</v>
      </c>
      <c r="H87" s="404">
        <v>0.1</v>
      </c>
      <c r="I87" s="402">
        <v>0.1</v>
      </c>
      <c r="J87" s="405">
        <v>0.1</v>
      </c>
      <c r="K87" s="405">
        <v>0.1</v>
      </c>
      <c r="L87" s="404">
        <v>0.1</v>
      </c>
      <c r="M87" s="402">
        <v>0.1</v>
      </c>
      <c r="N87" s="405">
        <v>0.1</v>
      </c>
      <c r="O87" s="405">
        <v>0.1</v>
      </c>
      <c r="P87" s="401">
        <v>0.1</v>
      </c>
    </row>
    <row r="88" spans="1:16" ht="15" customHeight="1">
      <c r="A88" s="619"/>
      <c r="B88" s="408" t="s">
        <v>174</v>
      </c>
      <c r="C88" s="400">
        <v>3500</v>
      </c>
      <c r="D88" s="401" t="s">
        <v>343</v>
      </c>
      <c r="E88" s="402">
        <v>17</v>
      </c>
      <c r="F88" s="403">
        <v>2900</v>
      </c>
      <c r="G88" s="400">
        <v>3300</v>
      </c>
      <c r="H88" s="404">
        <v>2700</v>
      </c>
      <c r="I88" s="402">
        <v>650</v>
      </c>
      <c r="J88" s="405">
        <v>270</v>
      </c>
      <c r="K88" s="405">
        <v>260</v>
      </c>
      <c r="L88" s="404">
        <v>1200</v>
      </c>
      <c r="M88" s="402">
        <v>950</v>
      </c>
      <c r="N88" s="405">
        <v>3600</v>
      </c>
      <c r="O88" s="405">
        <v>48</v>
      </c>
      <c r="P88" s="401">
        <v>1000</v>
      </c>
    </row>
    <row r="89" spans="1:16" ht="15" customHeight="1">
      <c r="A89" s="619"/>
      <c r="B89" s="408" t="s">
        <v>175</v>
      </c>
      <c r="C89" s="400">
        <v>28000</v>
      </c>
      <c r="D89" s="401" t="s">
        <v>343</v>
      </c>
      <c r="E89" s="402">
        <v>73</v>
      </c>
      <c r="F89" s="403">
        <v>25000</v>
      </c>
      <c r="G89" s="400">
        <v>25000</v>
      </c>
      <c r="H89" s="404">
        <v>21000</v>
      </c>
      <c r="I89" s="402">
        <v>950</v>
      </c>
      <c r="J89" s="405">
        <v>1900</v>
      </c>
      <c r="K89" s="405">
        <v>2700</v>
      </c>
      <c r="L89" s="404">
        <v>9600</v>
      </c>
      <c r="M89" s="402">
        <v>1050</v>
      </c>
      <c r="N89" s="405">
        <v>28000</v>
      </c>
      <c r="O89" s="405">
        <v>340</v>
      </c>
      <c r="P89" s="401">
        <v>8400</v>
      </c>
    </row>
    <row r="90" spans="1:16" ht="15" customHeight="1">
      <c r="A90" s="619"/>
      <c r="B90" s="408" t="s">
        <v>176</v>
      </c>
      <c r="C90" s="400">
        <v>1.78</v>
      </c>
      <c r="D90" s="401" t="s">
        <v>343</v>
      </c>
      <c r="E90" s="402">
        <v>0.46</v>
      </c>
      <c r="F90" s="403">
        <v>0.8</v>
      </c>
      <c r="G90" s="400">
        <v>2.28</v>
      </c>
      <c r="H90" s="404">
        <v>0.76</v>
      </c>
      <c r="I90" s="402">
        <v>0.62</v>
      </c>
      <c r="J90" s="405">
        <v>0.5</v>
      </c>
      <c r="K90" s="405">
        <v>0.98</v>
      </c>
      <c r="L90" s="404">
        <v>0.62</v>
      </c>
      <c r="M90" s="402">
        <v>1.08</v>
      </c>
      <c r="N90" s="405">
        <v>2.53</v>
      </c>
      <c r="O90" s="405">
        <v>0.1</v>
      </c>
      <c r="P90" s="401">
        <v>0.62</v>
      </c>
    </row>
    <row r="91" spans="1:16" ht="15" customHeight="1">
      <c r="A91" s="619"/>
      <c r="B91" s="408" t="s">
        <v>177</v>
      </c>
      <c r="C91" s="400">
        <v>0.05</v>
      </c>
      <c r="D91" s="401" t="s">
        <v>343</v>
      </c>
      <c r="E91" s="402">
        <v>0.05</v>
      </c>
      <c r="F91" s="403">
        <v>0.05</v>
      </c>
      <c r="G91" s="400">
        <v>0.05</v>
      </c>
      <c r="H91" s="404">
        <v>0.05</v>
      </c>
      <c r="I91" s="402">
        <v>0.05</v>
      </c>
      <c r="J91" s="405">
        <v>0.05</v>
      </c>
      <c r="K91" s="405">
        <v>0.05</v>
      </c>
      <c r="L91" s="404">
        <v>0.05</v>
      </c>
      <c r="M91" s="402">
        <v>0.05</v>
      </c>
      <c r="N91" s="405">
        <v>0.05</v>
      </c>
      <c r="O91" s="405">
        <v>0.05</v>
      </c>
      <c r="P91" s="401">
        <v>0.05</v>
      </c>
    </row>
    <row r="92" spans="1:16" ht="15" customHeight="1">
      <c r="A92" s="619"/>
      <c r="B92" s="408" t="s">
        <v>178</v>
      </c>
      <c r="C92" s="400">
        <v>0.25</v>
      </c>
      <c r="D92" s="401" t="s">
        <v>343</v>
      </c>
      <c r="E92" s="402">
        <v>0.25</v>
      </c>
      <c r="F92" s="403">
        <v>0.25</v>
      </c>
      <c r="G92" s="400">
        <v>0.25</v>
      </c>
      <c r="H92" s="404">
        <v>0.25</v>
      </c>
      <c r="I92" s="402">
        <v>0.25</v>
      </c>
      <c r="J92" s="405">
        <v>0.25</v>
      </c>
      <c r="K92" s="405">
        <v>0.25</v>
      </c>
      <c r="L92" s="404">
        <v>0.25</v>
      </c>
      <c r="M92" s="402">
        <v>0.25</v>
      </c>
      <c r="N92" s="405">
        <v>0.25</v>
      </c>
      <c r="O92" s="405">
        <v>2.37</v>
      </c>
      <c r="P92" s="401">
        <v>0.25</v>
      </c>
    </row>
    <row r="93" spans="1:16" ht="15" customHeight="1">
      <c r="A93" s="619"/>
      <c r="B93" s="408" t="s">
        <v>179</v>
      </c>
      <c r="C93" s="400">
        <v>0.0075</v>
      </c>
      <c r="D93" s="401" t="s">
        <v>343</v>
      </c>
      <c r="E93" s="402">
        <v>0.0075</v>
      </c>
      <c r="F93" s="403">
        <v>0.0075</v>
      </c>
      <c r="G93" s="400">
        <v>0.0075</v>
      </c>
      <c r="H93" s="404">
        <v>0.0075</v>
      </c>
      <c r="I93" s="402">
        <v>0.0075</v>
      </c>
      <c r="J93" s="405">
        <v>0.063</v>
      </c>
      <c r="K93" s="405">
        <v>0.0075</v>
      </c>
      <c r="L93" s="404">
        <v>0.0075</v>
      </c>
      <c r="M93" s="402">
        <v>0.0075</v>
      </c>
      <c r="N93" s="405">
        <v>0.0075</v>
      </c>
      <c r="O93" s="405">
        <v>0.0075</v>
      </c>
      <c r="P93" s="401">
        <v>0.0075</v>
      </c>
    </row>
    <row r="94" spans="1:16" ht="15" customHeight="1">
      <c r="A94" s="619"/>
      <c r="B94" s="408" t="s">
        <v>180</v>
      </c>
      <c r="C94" s="400">
        <v>4.5</v>
      </c>
      <c r="D94" s="401" t="s">
        <v>343</v>
      </c>
      <c r="E94" s="402">
        <v>0.05</v>
      </c>
      <c r="F94" s="403">
        <v>0.05</v>
      </c>
      <c r="G94" s="400">
        <v>12.7</v>
      </c>
      <c r="H94" s="404">
        <v>0.05</v>
      </c>
      <c r="I94" s="402">
        <v>6.02</v>
      </c>
      <c r="J94" s="405">
        <v>0.81</v>
      </c>
      <c r="K94" s="405">
        <v>1.08</v>
      </c>
      <c r="L94" s="404">
        <v>0.69</v>
      </c>
      <c r="M94" s="402">
        <v>4</v>
      </c>
      <c r="N94" s="405">
        <v>14.2</v>
      </c>
      <c r="O94" s="405">
        <v>0.84</v>
      </c>
      <c r="P94" s="401">
        <v>0.86</v>
      </c>
    </row>
    <row r="95" spans="1:16" ht="15" customHeight="1">
      <c r="A95" s="619"/>
      <c r="B95" s="408" t="s">
        <v>181</v>
      </c>
      <c r="C95" s="400">
        <v>0.1</v>
      </c>
      <c r="D95" s="401" t="s">
        <v>343</v>
      </c>
      <c r="E95" s="402">
        <v>0.2</v>
      </c>
      <c r="F95" s="403">
        <v>0.05</v>
      </c>
      <c r="G95" s="400">
        <v>0.05</v>
      </c>
      <c r="H95" s="404">
        <v>0.05</v>
      </c>
      <c r="I95" s="402">
        <v>0.05</v>
      </c>
      <c r="J95" s="405">
        <v>0.1</v>
      </c>
      <c r="K95" s="405">
        <v>0.05</v>
      </c>
      <c r="L95" s="404">
        <v>0.05</v>
      </c>
      <c r="M95" s="402">
        <v>0.05</v>
      </c>
      <c r="N95" s="405">
        <v>0.6</v>
      </c>
      <c r="O95" s="405">
        <v>0.05</v>
      </c>
      <c r="P95" s="401">
        <v>0.05</v>
      </c>
    </row>
    <row r="96" spans="1:16" ht="15" customHeight="1">
      <c r="A96" s="619"/>
      <c r="B96" s="408" t="s">
        <v>182</v>
      </c>
      <c r="C96" s="400">
        <v>0.1</v>
      </c>
      <c r="D96" s="401" t="s">
        <v>343</v>
      </c>
      <c r="E96" s="402">
        <v>0.2</v>
      </c>
      <c r="F96" s="403">
        <v>0.05</v>
      </c>
      <c r="G96" s="400">
        <v>0.05</v>
      </c>
      <c r="H96" s="404">
        <v>0.05</v>
      </c>
      <c r="I96" s="402">
        <v>0.05</v>
      </c>
      <c r="J96" s="405">
        <v>0.1</v>
      </c>
      <c r="K96" s="405">
        <v>0.05</v>
      </c>
      <c r="L96" s="404">
        <v>0.05</v>
      </c>
      <c r="M96" s="402">
        <v>0.05</v>
      </c>
      <c r="N96" s="405">
        <v>0.6</v>
      </c>
      <c r="O96" s="405">
        <v>0.05</v>
      </c>
      <c r="P96" s="401">
        <v>0.05</v>
      </c>
    </row>
    <row r="97" spans="1:16" ht="15" customHeight="1">
      <c r="A97" s="619"/>
      <c r="B97" s="408" t="s">
        <v>183</v>
      </c>
      <c r="C97" s="400">
        <v>0.025</v>
      </c>
      <c r="D97" s="401" t="s">
        <v>343</v>
      </c>
      <c r="E97" s="402">
        <v>0.025</v>
      </c>
      <c r="F97" s="403">
        <v>0.025</v>
      </c>
      <c r="G97" s="400">
        <v>0.025</v>
      </c>
      <c r="H97" s="404">
        <v>0.025</v>
      </c>
      <c r="I97" s="402">
        <v>0.025</v>
      </c>
      <c r="J97" s="405">
        <v>0.025</v>
      </c>
      <c r="K97" s="405">
        <v>0.025</v>
      </c>
      <c r="L97" s="404">
        <v>0.025</v>
      </c>
      <c r="M97" s="402">
        <v>0.025</v>
      </c>
      <c r="N97" s="405">
        <v>0.025</v>
      </c>
      <c r="O97" s="405">
        <v>0.025</v>
      </c>
      <c r="P97" s="401">
        <v>0.025</v>
      </c>
    </row>
    <row r="98" spans="1:16" ht="15" customHeight="1">
      <c r="A98" s="619"/>
      <c r="B98" s="408" t="s">
        <v>184</v>
      </c>
      <c r="C98" s="400">
        <v>0.05</v>
      </c>
      <c r="D98" s="401" t="s">
        <v>343</v>
      </c>
      <c r="E98" s="402">
        <v>0.05</v>
      </c>
      <c r="F98" s="403">
        <v>0.05</v>
      </c>
      <c r="G98" s="400">
        <v>0.05</v>
      </c>
      <c r="H98" s="404">
        <v>0.05</v>
      </c>
      <c r="I98" s="402">
        <v>0.05</v>
      </c>
      <c r="J98" s="405">
        <v>0.05</v>
      </c>
      <c r="K98" s="405">
        <v>0.395</v>
      </c>
      <c r="L98" s="404">
        <v>0.05</v>
      </c>
      <c r="M98" s="402">
        <v>0.05</v>
      </c>
      <c r="N98" s="405">
        <v>0.05</v>
      </c>
      <c r="O98" s="405">
        <v>0.05</v>
      </c>
      <c r="P98" s="401">
        <v>0.05</v>
      </c>
    </row>
    <row r="99" spans="1:16" ht="15" customHeight="1">
      <c r="A99" s="619"/>
      <c r="B99" s="408" t="s">
        <v>185</v>
      </c>
      <c r="C99" s="400">
        <v>0.0025</v>
      </c>
      <c r="D99" s="401" t="s">
        <v>343</v>
      </c>
      <c r="E99" s="402">
        <v>0.0025</v>
      </c>
      <c r="F99" s="403">
        <v>0.0025</v>
      </c>
      <c r="G99" s="400">
        <v>0.0025</v>
      </c>
      <c r="H99" s="404">
        <v>0.0025</v>
      </c>
      <c r="I99" s="402">
        <v>0.0025</v>
      </c>
      <c r="J99" s="405">
        <v>0.0025</v>
      </c>
      <c r="K99" s="405">
        <v>0.0025</v>
      </c>
      <c r="L99" s="404">
        <v>0.0025</v>
      </c>
      <c r="M99" s="402">
        <v>0.0025</v>
      </c>
      <c r="N99" s="405">
        <v>0.0025</v>
      </c>
      <c r="O99" s="405">
        <v>0.0025</v>
      </c>
      <c r="P99" s="401">
        <v>0.0025</v>
      </c>
    </row>
    <row r="100" spans="1:16" ht="15" customHeight="1">
      <c r="A100" s="619"/>
      <c r="B100" s="408" t="s">
        <v>186</v>
      </c>
      <c r="C100" s="400">
        <v>0.0025</v>
      </c>
      <c r="D100" s="401" t="s">
        <v>343</v>
      </c>
      <c r="E100" s="402">
        <v>0.0025</v>
      </c>
      <c r="F100" s="403">
        <v>0.0025</v>
      </c>
      <c r="G100" s="400">
        <v>0.0025</v>
      </c>
      <c r="H100" s="404">
        <v>0.0025</v>
      </c>
      <c r="I100" s="402">
        <v>0.0025</v>
      </c>
      <c r="J100" s="405">
        <v>0.0025</v>
      </c>
      <c r="K100" s="405">
        <v>0.0025</v>
      </c>
      <c r="L100" s="404">
        <v>0.0025</v>
      </c>
      <c r="M100" s="402">
        <v>0.0025</v>
      </c>
      <c r="N100" s="405">
        <v>0.0025</v>
      </c>
      <c r="O100" s="405">
        <v>0.0025</v>
      </c>
      <c r="P100" s="401">
        <v>0.0025</v>
      </c>
    </row>
    <row r="101" spans="1:16" ht="15" customHeight="1">
      <c r="A101" s="619"/>
      <c r="B101" s="408" t="s">
        <v>187</v>
      </c>
      <c r="C101" s="400">
        <v>1.4</v>
      </c>
      <c r="D101" s="401" t="s">
        <v>343</v>
      </c>
      <c r="E101" s="402">
        <v>0.25</v>
      </c>
      <c r="F101" s="403">
        <v>0.25</v>
      </c>
      <c r="G101" s="400">
        <v>0.25</v>
      </c>
      <c r="H101" s="404">
        <v>0.25</v>
      </c>
      <c r="I101" s="402">
        <v>0.25</v>
      </c>
      <c r="J101" s="405">
        <v>0.25</v>
      </c>
      <c r="K101" s="405">
        <v>0.25</v>
      </c>
      <c r="L101" s="404">
        <v>0.25</v>
      </c>
      <c r="M101" s="402">
        <v>0.25</v>
      </c>
      <c r="N101" s="405">
        <v>0.25</v>
      </c>
      <c r="O101" s="405">
        <v>0.25</v>
      </c>
      <c r="P101" s="401">
        <v>0.25</v>
      </c>
    </row>
    <row r="102" spans="1:16" ht="15" customHeight="1">
      <c r="A102" s="619"/>
      <c r="B102" s="408" t="s">
        <v>188</v>
      </c>
      <c r="C102" s="400">
        <v>5E-05</v>
      </c>
      <c r="D102" s="401" t="s">
        <v>343</v>
      </c>
      <c r="E102" s="402">
        <v>5E-05</v>
      </c>
      <c r="F102" s="403">
        <v>5E-05</v>
      </c>
      <c r="G102" s="400">
        <v>5E-05</v>
      </c>
      <c r="H102" s="404">
        <v>5E-05</v>
      </c>
      <c r="I102" s="402">
        <v>5E-05</v>
      </c>
      <c r="J102" s="405">
        <v>5E-05</v>
      </c>
      <c r="K102" s="405">
        <v>5E-05</v>
      </c>
      <c r="L102" s="404">
        <v>5E-05</v>
      </c>
      <c r="M102" s="402">
        <v>5E-05</v>
      </c>
      <c r="N102" s="405">
        <v>5E-05</v>
      </c>
      <c r="O102" s="405">
        <v>5E-05</v>
      </c>
      <c r="P102" s="401">
        <v>5E-05</v>
      </c>
    </row>
    <row r="103" spans="1:16" ht="15" customHeight="1">
      <c r="A103" s="619"/>
      <c r="B103" s="408" t="s">
        <v>189</v>
      </c>
      <c r="C103" s="400">
        <v>0.0005</v>
      </c>
      <c r="D103" s="401" t="s">
        <v>343</v>
      </c>
      <c r="E103" s="402">
        <v>0.0005</v>
      </c>
      <c r="F103" s="403">
        <v>0.0005</v>
      </c>
      <c r="G103" s="400">
        <v>0.0005</v>
      </c>
      <c r="H103" s="404">
        <v>0.0005</v>
      </c>
      <c r="I103" s="402">
        <v>0.0005</v>
      </c>
      <c r="J103" s="405">
        <v>0.0005</v>
      </c>
      <c r="K103" s="405">
        <v>0.0005</v>
      </c>
      <c r="L103" s="404">
        <v>0.0005</v>
      </c>
      <c r="M103" s="402">
        <v>0.0005</v>
      </c>
      <c r="N103" s="405">
        <v>0.0005</v>
      </c>
      <c r="O103" s="405">
        <v>0.0005</v>
      </c>
      <c r="P103" s="401">
        <v>0.0005</v>
      </c>
    </row>
    <row r="104" spans="1:16" ht="15" customHeight="1">
      <c r="A104" s="619"/>
      <c r="B104" s="408" t="s">
        <v>190</v>
      </c>
      <c r="C104" s="400">
        <v>0.0005</v>
      </c>
      <c r="D104" s="401" t="s">
        <v>343</v>
      </c>
      <c r="E104" s="402">
        <v>0.0005</v>
      </c>
      <c r="F104" s="403">
        <v>0.0005</v>
      </c>
      <c r="G104" s="400">
        <v>0.0005</v>
      </c>
      <c r="H104" s="404">
        <v>0.0005</v>
      </c>
      <c r="I104" s="402">
        <v>0.0005</v>
      </c>
      <c r="J104" s="405">
        <v>0.0005</v>
      </c>
      <c r="K104" s="405">
        <v>0.0005</v>
      </c>
      <c r="L104" s="404">
        <v>0.0005</v>
      </c>
      <c r="M104" s="402">
        <v>0.0005</v>
      </c>
      <c r="N104" s="405">
        <v>0.0005</v>
      </c>
      <c r="O104" s="405">
        <v>0.0005</v>
      </c>
      <c r="P104" s="401">
        <v>0.0005</v>
      </c>
    </row>
    <row r="105" spans="1:16" ht="15" customHeight="1">
      <c r="A105" s="619"/>
      <c r="B105" s="408" t="s">
        <v>191</v>
      </c>
      <c r="C105" s="400">
        <v>0.0005</v>
      </c>
      <c r="D105" s="401" t="s">
        <v>343</v>
      </c>
      <c r="E105" s="402">
        <v>0.0005</v>
      </c>
      <c r="F105" s="403">
        <v>0.0005</v>
      </c>
      <c r="G105" s="400">
        <v>0.0005</v>
      </c>
      <c r="H105" s="404">
        <v>0.0005</v>
      </c>
      <c r="I105" s="402">
        <v>0.0005</v>
      </c>
      <c r="J105" s="405">
        <v>0.0005</v>
      </c>
      <c r="K105" s="405">
        <v>0.0005</v>
      </c>
      <c r="L105" s="404">
        <v>0.0005</v>
      </c>
      <c r="M105" s="402">
        <v>0.0005</v>
      </c>
      <c r="N105" s="405">
        <v>0.0005</v>
      </c>
      <c r="O105" s="405">
        <v>0.0005</v>
      </c>
      <c r="P105" s="401">
        <v>0.0005</v>
      </c>
    </row>
    <row r="106" spans="1:16" ht="15" customHeight="1">
      <c r="A106" s="619"/>
      <c r="B106" s="408" t="s">
        <v>192</v>
      </c>
      <c r="C106" s="400">
        <v>0.0005</v>
      </c>
      <c r="D106" s="401" t="s">
        <v>343</v>
      </c>
      <c r="E106" s="402">
        <v>0.0005</v>
      </c>
      <c r="F106" s="403">
        <v>0.0005</v>
      </c>
      <c r="G106" s="400">
        <v>0.0005</v>
      </c>
      <c r="H106" s="404">
        <v>0.0005</v>
      </c>
      <c r="I106" s="402">
        <v>0.0005</v>
      </c>
      <c r="J106" s="405">
        <v>0.0005</v>
      </c>
      <c r="K106" s="405">
        <v>0.0005</v>
      </c>
      <c r="L106" s="404">
        <v>0.0005</v>
      </c>
      <c r="M106" s="402">
        <v>0.0005</v>
      </c>
      <c r="N106" s="405">
        <v>0.0005</v>
      </c>
      <c r="O106" s="405">
        <v>0.0005</v>
      </c>
      <c r="P106" s="401">
        <v>0.0005</v>
      </c>
    </row>
    <row r="107" spans="1:16" ht="15" customHeight="1">
      <c r="A107" s="619"/>
      <c r="B107" s="408" t="s">
        <v>193</v>
      </c>
      <c r="C107" s="400">
        <v>0.0005</v>
      </c>
      <c r="D107" s="401" t="s">
        <v>343</v>
      </c>
      <c r="E107" s="402">
        <v>0.0005</v>
      </c>
      <c r="F107" s="403">
        <v>0.0005</v>
      </c>
      <c r="G107" s="400">
        <v>0.0005</v>
      </c>
      <c r="H107" s="404">
        <v>0.0005</v>
      </c>
      <c r="I107" s="402">
        <v>0.0005</v>
      </c>
      <c r="J107" s="405">
        <v>0.0005</v>
      </c>
      <c r="K107" s="405">
        <v>0.0005</v>
      </c>
      <c r="L107" s="404">
        <v>0.0005</v>
      </c>
      <c r="M107" s="402">
        <v>0.0005</v>
      </c>
      <c r="N107" s="405">
        <v>0.0005</v>
      </c>
      <c r="O107" s="405">
        <v>0.0005</v>
      </c>
      <c r="P107" s="401">
        <v>0.0005</v>
      </c>
    </row>
    <row r="108" spans="1:16" ht="15" customHeight="1">
      <c r="A108" s="619"/>
      <c r="B108" s="408" t="s">
        <v>194</v>
      </c>
      <c r="C108" s="400">
        <v>0.05</v>
      </c>
      <c r="D108" s="401" t="s">
        <v>343</v>
      </c>
      <c r="E108" s="402">
        <v>0.05</v>
      </c>
      <c r="F108" s="403">
        <v>0.05</v>
      </c>
      <c r="G108" s="400">
        <v>0.05</v>
      </c>
      <c r="H108" s="404">
        <v>0.05</v>
      </c>
      <c r="I108" s="402">
        <v>0.05</v>
      </c>
      <c r="J108" s="405">
        <v>0.05</v>
      </c>
      <c r="K108" s="405">
        <v>0.05</v>
      </c>
      <c r="L108" s="404">
        <v>0.05</v>
      </c>
      <c r="M108" s="402">
        <v>0.05</v>
      </c>
      <c r="N108" s="405">
        <v>0.05</v>
      </c>
      <c r="O108" s="405">
        <v>0.05</v>
      </c>
      <c r="P108" s="401">
        <v>0.05</v>
      </c>
    </row>
    <row r="109" spans="1:16" ht="15" customHeight="1">
      <c r="A109" s="619"/>
      <c r="B109" s="408" t="s">
        <v>195</v>
      </c>
      <c r="C109" s="400">
        <v>0</v>
      </c>
      <c r="D109" s="401" t="s">
        <v>343</v>
      </c>
      <c r="E109" s="402">
        <v>0</v>
      </c>
      <c r="F109" s="403">
        <v>0</v>
      </c>
      <c r="G109" s="400">
        <v>0</v>
      </c>
      <c r="H109" s="404">
        <v>0</v>
      </c>
      <c r="I109" s="402">
        <v>0</v>
      </c>
      <c r="J109" s="405">
        <v>0</v>
      </c>
      <c r="K109" s="405">
        <v>0</v>
      </c>
      <c r="L109" s="404">
        <v>0</v>
      </c>
      <c r="M109" s="402">
        <v>0</v>
      </c>
      <c r="N109" s="405">
        <v>0</v>
      </c>
      <c r="O109" s="405">
        <v>0</v>
      </c>
      <c r="P109" s="401">
        <v>0</v>
      </c>
    </row>
    <row r="110" spans="1:16" ht="15" customHeight="1" thickBot="1">
      <c r="A110" s="620"/>
      <c r="B110" s="410" t="s">
        <v>196</v>
      </c>
      <c r="C110" s="411">
        <v>5.4</v>
      </c>
      <c r="D110" s="412" t="s">
        <v>343</v>
      </c>
      <c r="E110" s="413">
        <v>0.25</v>
      </c>
      <c r="F110" s="414">
        <v>0.5</v>
      </c>
      <c r="G110" s="411">
        <v>16.2</v>
      </c>
      <c r="H110" s="415">
        <v>0.5</v>
      </c>
      <c r="I110" s="413">
        <v>1.44</v>
      </c>
      <c r="J110" s="416">
        <v>1.1</v>
      </c>
      <c r="K110" s="416">
        <v>7.2</v>
      </c>
      <c r="L110" s="415">
        <v>1</v>
      </c>
      <c r="M110" s="413">
        <v>5.1</v>
      </c>
      <c r="N110" s="416">
        <v>17</v>
      </c>
      <c r="O110" s="416">
        <v>3.3</v>
      </c>
      <c r="P110" s="412">
        <v>1</v>
      </c>
    </row>
    <row r="115" spans="1:6" ht="15">
      <c r="A115" s="527" t="s">
        <v>251</v>
      </c>
      <c r="B115" s="527"/>
      <c r="C115" s="527"/>
      <c r="D115" s="527"/>
      <c r="E115" s="527"/>
      <c r="F115" s="527"/>
    </row>
    <row r="116" ht="13.5" thickBot="1"/>
    <row r="117" spans="1:2" ht="12.75">
      <c r="A117" s="532" t="s">
        <v>249</v>
      </c>
      <c r="B117" s="214"/>
    </row>
    <row r="118" spans="1:2" ht="12.75">
      <c r="A118" s="533"/>
      <c r="B118" s="215" t="s">
        <v>50</v>
      </c>
    </row>
    <row r="119" spans="1:2" ht="15" thickBot="1">
      <c r="A119" s="534"/>
      <c r="B119" s="216" t="s">
        <v>252</v>
      </c>
    </row>
    <row r="120" spans="1:2" ht="12.75">
      <c r="A120" s="208" t="s">
        <v>250</v>
      </c>
      <c r="B120" s="418">
        <v>225718815.38</v>
      </c>
    </row>
    <row r="121" spans="1:2" ht="13.5" thickBot="1">
      <c r="A121" s="144" t="s">
        <v>253</v>
      </c>
      <c r="B121" s="419">
        <v>7545147</v>
      </c>
    </row>
  </sheetData>
  <sheetProtection/>
  <mergeCells count="15">
    <mergeCell ref="A2:C2"/>
    <mergeCell ref="A4:F4"/>
    <mergeCell ref="C6:G6"/>
    <mergeCell ref="A9:A54"/>
    <mergeCell ref="A58:F58"/>
    <mergeCell ref="A64:A110"/>
    <mergeCell ref="A56:G56"/>
    <mergeCell ref="A115:F115"/>
    <mergeCell ref="A117:A119"/>
    <mergeCell ref="C60:P60"/>
    <mergeCell ref="C61:D61"/>
    <mergeCell ref="E61:F61"/>
    <mergeCell ref="G61:H61"/>
    <mergeCell ref="I61:L61"/>
    <mergeCell ref="M61:P6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9"/>
  <sheetViews>
    <sheetView showGridLines="0" view="pageBreakPreview" zoomScale="70" zoomScaleNormal="75" zoomScaleSheetLayoutView="70" workbookViewId="0" topLeftCell="A1">
      <selection activeCell="F14" sqref="F14"/>
    </sheetView>
  </sheetViews>
  <sheetFormatPr defaultColWidth="9.140625" defaultRowHeight="12.75"/>
  <cols>
    <col min="1" max="1" width="11.421875" style="1" bestFit="1" customWidth="1"/>
    <col min="2" max="2" width="19.8515625" style="1" customWidth="1"/>
    <col min="3" max="3" width="4.140625" style="1" hidden="1" customWidth="1"/>
    <col min="4" max="4" width="12.57421875" style="1" customWidth="1"/>
    <col min="5" max="5" width="32.140625" style="1" bestFit="1" customWidth="1"/>
    <col min="6" max="6" width="28.00390625" style="1" bestFit="1" customWidth="1"/>
    <col min="7" max="8" width="13.7109375" style="1" customWidth="1"/>
    <col min="9" max="9" width="34.28125" style="1" customWidth="1"/>
    <col min="10" max="10" width="11.00390625" style="1" bestFit="1" customWidth="1"/>
    <col min="11" max="11" width="12.57421875" style="1" bestFit="1" customWidth="1"/>
    <col min="12" max="16384" width="9.140625" style="1" customWidth="1"/>
  </cols>
  <sheetData>
    <row r="1" spans="1:11" ht="19.5">
      <c r="A1" s="546" t="s">
        <v>46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</row>
    <row r="2" spans="1:11" ht="15">
      <c r="A2" s="4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627" t="s">
        <v>137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1" ht="12" customHeight="1" thickBot="1">
      <c r="A4" s="3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0" ht="43.5" customHeight="1" thickBot="1">
      <c r="A5" s="625" t="s">
        <v>608</v>
      </c>
      <c r="B5" s="629"/>
      <c r="C5" s="630"/>
      <c r="D5" s="112" t="s">
        <v>212</v>
      </c>
      <c r="E5" s="90"/>
      <c r="F5" s="90"/>
      <c r="G5" s="90"/>
      <c r="H5" s="90"/>
      <c r="I5" s="90"/>
      <c r="J5" s="90"/>
    </row>
    <row r="6" spans="1:10" ht="78.75" customHeight="1" thickBot="1">
      <c r="A6" s="625" t="s">
        <v>34</v>
      </c>
      <c r="B6" s="626"/>
      <c r="C6" s="135"/>
      <c r="D6" s="112" t="s">
        <v>213</v>
      </c>
      <c r="E6" s="622" t="s">
        <v>609</v>
      </c>
      <c r="F6" s="623"/>
      <c r="G6" s="623"/>
      <c r="H6" s="624"/>
      <c r="I6" s="444"/>
      <c r="J6" s="90"/>
    </row>
    <row r="7" ht="24" customHeight="1"/>
    <row r="8" spans="1:9" ht="31.5" customHeight="1">
      <c r="A8" s="621"/>
      <c r="B8" s="621"/>
      <c r="C8" s="621"/>
      <c r="D8" s="621"/>
      <c r="E8" s="621"/>
      <c r="F8" s="621"/>
      <c r="G8" s="621"/>
      <c r="H8" s="621"/>
      <c r="I8" s="621"/>
    </row>
    <row r="9" spans="1:9" ht="31.5" customHeight="1">
      <c r="A9" s="621"/>
      <c r="B9" s="621"/>
      <c r="C9" s="621"/>
      <c r="D9" s="621"/>
      <c r="E9" s="621"/>
      <c r="F9" s="621"/>
      <c r="G9" s="621"/>
      <c r="H9" s="621"/>
      <c r="I9" s="621"/>
    </row>
  </sheetData>
  <sheetProtection/>
  <mergeCells count="8">
    <mergeCell ref="A8:I9"/>
    <mergeCell ref="E6:H6"/>
    <mergeCell ref="A6:B6"/>
    <mergeCell ref="A1:K1"/>
    <mergeCell ref="A3:K3"/>
    <mergeCell ref="A5:C5"/>
  </mergeCells>
  <printOptions/>
  <pageMargins left="0.75" right="0.75" top="1" bottom="1" header="0.5" footer="0.5"/>
  <pageSetup horizontalDpi="600" verticalDpi="600" orientation="portrait" paperSize="9" scale="10" r:id="rId1"/>
  <colBreaks count="1" manualBreakCount="1">
    <brk id="9" max="10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O84"/>
  <sheetViews>
    <sheetView showGridLines="0" view="pageBreakPreview" zoomScaleSheetLayoutView="100" zoomScalePageLayoutView="0" workbookViewId="0" topLeftCell="A1">
      <selection activeCell="A17" sqref="A17"/>
    </sheetView>
  </sheetViews>
  <sheetFormatPr defaultColWidth="9.140625" defaultRowHeight="12.75"/>
  <cols>
    <col min="1" max="1" width="32.28125" style="0" customWidth="1"/>
    <col min="2" max="2" width="31.140625" style="0" customWidth="1"/>
    <col min="3" max="3" width="18.421875" style="0" customWidth="1"/>
    <col min="4" max="4" width="20.7109375" style="0" customWidth="1"/>
    <col min="5" max="5" width="22.7109375" style="0" customWidth="1"/>
    <col min="6" max="6" width="38.140625" style="0" customWidth="1"/>
  </cols>
  <sheetData>
    <row r="2" spans="1:15" ht="19.5">
      <c r="A2" s="546" t="s">
        <v>237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</row>
    <row r="4" spans="1:9" ht="15" customHeight="1">
      <c r="A4" s="631" t="s">
        <v>211</v>
      </c>
      <c r="B4" s="631"/>
      <c r="C4" s="631"/>
      <c r="D4" s="631"/>
      <c r="E4" s="631"/>
      <c r="F4" s="101"/>
      <c r="G4" s="101"/>
      <c r="H4" s="101"/>
      <c r="I4" s="101"/>
    </row>
    <row r="5" spans="1:9" ht="22.5" customHeight="1">
      <c r="A5" s="631"/>
      <c r="B5" s="631"/>
      <c r="C5" s="631"/>
      <c r="D5" s="631"/>
      <c r="E5" s="631"/>
      <c r="F5" s="101"/>
      <c r="G5" s="101"/>
      <c r="H5" s="101"/>
      <c r="I5" s="101"/>
    </row>
    <row r="6" spans="1:5" ht="12.75">
      <c r="A6" s="91"/>
      <c r="B6" s="91"/>
      <c r="C6" s="91"/>
      <c r="D6" s="91"/>
      <c r="E6" s="92"/>
    </row>
    <row r="7" spans="1:5" ht="12.75">
      <c r="A7" s="91"/>
      <c r="B7" s="91"/>
      <c r="C7" s="91"/>
      <c r="D7" s="91"/>
      <c r="E7" s="92"/>
    </row>
    <row r="8" spans="1:5" ht="15" thickBot="1">
      <c r="A8" s="632" t="s">
        <v>238</v>
      </c>
      <c r="B8" s="632"/>
      <c r="C8" s="632"/>
      <c r="D8" s="632"/>
      <c r="E8" s="632"/>
    </row>
    <row r="9" spans="1:5" ht="13.5" thickTop="1">
      <c r="A9" s="633" t="s">
        <v>150</v>
      </c>
      <c r="B9" s="634"/>
      <c r="C9" s="635"/>
      <c r="D9" s="633" t="s">
        <v>151</v>
      </c>
      <c r="E9" s="635"/>
    </row>
    <row r="10" spans="1:5" ht="12.75">
      <c r="A10" s="93" t="s">
        <v>115</v>
      </c>
      <c r="B10" s="93" t="s">
        <v>116</v>
      </c>
      <c r="C10" s="93" t="s">
        <v>117</v>
      </c>
      <c r="D10" s="94" t="s">
        <v>152</v>
      </c>
      <c r="E10" s="93" t="s">
        <v>153</v>
      </c>
    </row>
    <row r="11" spans="1:5" ht="13.5" thickBot="1">
      <c r="A11" s="95" t="s">
        <v>154</v>
      </c>
      <c r="B11" s="95" t="s">
        <v>154</v>
      </c>
      <c r="C11" s="95" t="s">
        <v>154</v>
      </c>
      <c r="D11" s="95" t="s">
        <v>154</v>
      </c>
      <c r="E11" s="95" t="s">
        <v>154</v>
      </c>
    </row>
    <row r="12" spans="1:6" ht="14.25" thickBot="1" thickTop="1">
      <c r="A12" s="96">
        <v>136750</v>
      </c>
      <c r="B12" s="96">
        <v>1589230</v>
      </c>
      <c r="C12" s="134">
        <v>1725980</v>
      </c>
      <c r="D12" s="96">
        <v>1136790</v>
      </c>
      <c r="E12" s="96">
        <v>719660</v>
      </c>
      <c r="F12" s="463"/>
    </row>
    <row r="13" spans="1:5" ht="13.5" thickTop="1">
      <c r="A13" s="100"/>
      <c r="B13" s="100"/>
      <c r="C13" s="100"/>
      <c r="D13" s="100"/>
      <c r="E13" s="100"/>
    </row>
    <row r="14" ht="12" customHeight="1"/>
    <row r="15" spans="1:5" ht="12.75">
      <c r="A15" s="485" t="s">
        <v>115</v>
      </c>
      <c r="B15" s="485" t="s">
        <v>692</v>
      </c>
      <c r="C15" s="486">
        <v>136750000</v>
      </c>
      <c r="D15" s="100"/>
      <c r="E15" s="100"/>
    </row>
    <row r="16" spans="1:5" ht="15" customHeight="1">
      <c r="A16" s="485" t="s">
        <v>56</v>
      </c>
      <c r="B16" s="485" t="s">
        <v>57</v>
      </c>
      <c r="C16" s="485" t="s">
        <v>693</v>
      </c>
      <c r="D16" s="100"/>
      <c r="E16" s="100"/>
    </row>
    <row r="17" spans="1:5" ht="36.75" customHeight="1">
      <c r="A17" s="487" t="s">
        <v>695</v>
      </c>
      <c r="B17" s="487" t="s">
        <v>694</v>
      </c>
      <c r="C17" s="487">
        <f>136750000/967.4</f>
        <v>141358.2799255737</v>
      </c>
      <c r="D17" s="100"/>
      <c r="E17" s="100"/>
    </row>
    <row r="18" spans="1:5" ht="12.75">
      <c r="A18" s="100"/>
      <c r="B18" s="100"/>
      <c r="D18" s="100"/>
      <c r="E18" s="100"/>
    </row>
    <row r="19" spans="1:5" ht="12.75">
      <c r="A19" s="97"/>
      <c r="B19" s="97"/>
      <c r="C19" s="97"/>
      <c r="D19" s="97"/>
      <c r="E19" s="92"/>
    </row>
    <row r="20" spans="1:5" ht="15" thickBot="1">
      <c r="A20" s="636" t="s">
        <v>239</v>
      </c>
      <c r="B20" s="636"/>
      <c r="C20" s="636"/>
      <c r="D20" s="636"/>
      <c r="E20" s="636"/>
    </row>
    <row r="21" spans="1:6" ht="34.5" thickTop="1">
      <c r="A21" s="637" t="s">
        <v>2</v>
      </c>
      <c r="B21" s="637" t="s">
        <v>118</v>
      </c>
      <c r="C21" s="98" t="s">
        <v>119</v>
      </c>
      <c r="D21" s="98" t="s">
        <v>120</v>
      </c>
      <c r="E21" s="98" t="s">
        <v>214</v>
      </c>
      <c r="F21" s="639" t="s">
        <v>342</v>
      </c>
    </row>
    <row r="22" spans="1:6" ht="13.5" thickBot="1">
      <c r="A22" s="644"/>
      <c r="B22" s="644"/>
      <c r="C22" s="99" t="s">
        <v>155</v>
      </c>
      <c r="D22" s="99" t="s">
        <v>155</v>
      </c>
      <c r="E22" s="99" t="s">
        <v>215</v>
      </c>
      <c r="F22" s="640"/>
    </row>
    <row r="23" spans="1:6" s="106" customFormat="1" ht="24.75" customHeight="1" thickTop="1">
      <c r="A23" s="157" t="s">
        <v>611</v>
      </c>
      <c r="B23" s="464" t="s">
        <v>642</v>
      </c>
      <c r="C23" s="150">
        <v>3200</v>
      </c>
      <c r="D23" s="152">
        <v>3200</v>
      </c>
      <c r="E23" s="475">
        <f>D23/C23</f>
        <v>1</v>
      </c>
      <c r="F23" s="158" t="s">
        <v>646</v>
      </c>
    </row>
    <row r="24" spans="1:6" ht="24.75" customHeight="1">
      <c r="A24" s="157" t="s">
        <v>612</v>
      </c>
      <c r="B24" s="464" t="s">
        <v>613</v>
      </c>
      <c r="C24" s="150">
        <v>920</v>
      </c>
      <c r="D24" s="152">
        <v>920</v>
      </c>
      <c r="E24" s="476">
        <f aca="true" t="shared" si="0" ref="E24:E43">D24/C24</f>
        <v>1</v>
      </c>
      <c r="F24" s="158" t="s">
        <v>647</v>
      </c>
    </row>
    <row r="25" spans="1:6" ht="24.75" customHeight="1">
      <c r="A25" s="157" t="s">
        <v>614</v>
      </c>
      <c r="B25" s="464" t="s">
        <v>615</v>
      </c>
      <c r="C25" s="150">
        <v>13570</v>
      </c>
      <c r="D25" s="152">
        <v>470</v>
      </c>
      <c r="E25" s="476">
        <f t="shared" si="0"/>
        <v>0.034635224760501106</v>
      </c>
      <c r="F25" s="158" t="s">
        <v>660</v>
      </c>
    </row>
    <row r="26" spans="1:6" ht="24.75" customHeight="1">
      <c r="A26" s="157" t="s">
        <v>277</v>
      </c>
      <c r="B26" s="464" t="s">
        <v>278</v>
      </c>
      <c r="C26" s="150">
        <v>2400</v>
      </c>
      <c r="D26" s="152">
        <v>3060</v>
      </c>
      <c r="E26" s="476">
        <f t="shared" si="0"/>
        <v>1.275</v>
      </c>
      <c r="F26" s="158" t="s">
        <v>661</v>
      </c>
    </row>
    <row r="27" spans="1:6" ht="24" customHeight="1">
      <c r="A27" s="157" t="s">
        <v>279</v>
      </c>
      <c r="B27" s="464" t="s">
        <v>280</v>
      </c>
      <c r="C27" s="150">
        <v>4940</v>
      </c>
      <c r="D27" s="152">
        <v>4220</v>
      </c>
      <c r="E27" s="476">
        <f t="shared" si="0"/>
        <v>0.854251012145749</v>
      </c>
      <c r="F27" s="159" t="s">
        <v>662</v>
      </c>
    </row>
    <row r="28" spans="1:6" ht="42" customHeight="1">
      <c r="A28" s="157" t="s">
        <v>281</v>
      </c>
      <c r="B28" s="464" t="s">
        <v>282</v>
      </c>
      <c r="C28" s="150">
        <v>10070</v>
      </c>
      <c r="D28" s="152">
        <v>12110</v>
      </c>
      <c r="E28" s="476">
        <f t="shared" si="0"/>
        <v>1.202581926514399</v>
      </c>
      <c r="F28" s="158" t="s">
        <v>648</v>
      </c>
    </row>
    <row r="29" spans="1:6" ht="63" customHeight="1">
      <c r="A29" s="157" t="s">
        <v>283</v>
      </c>
      <c r="B29" s="464" t="s">
        <v>284</v>
      </c>
      <c r="C29" s="150">
        <v>2520</v>
      </c>
      <c r="D29" s="152">
        <v>2420</v>
      </c>
      <c r="E29" s="476">
        <f t="shared" si="0"/>
        <v>0.9603174603174603</v>
      </c>
      <c r="F29" s="158" t="s">
        <v>649</v>
      </c>
    </row>
    <row r="30" spans="1:6" ht="46.5" customHeight="1">
      <c r="A30" s="157" t="s">
        <v>285</v>
      </c>
      <c r="B30" s="464" t="s">
        <v>286</v>
      </c>
      <c r="C30" s="150">
        <v>70</v>
      </c>
      <c r="D30" s="152">
        <v>70</v>
      </c>
      <c r="E30" s="476">
        <f t="shared" si="0"/>
        <v>1</v>
      </c>
      <c r="F30" s="158" t="s">
        <v>343</v>
      </c>
    </row>
    <row r="31" spans="1:6" ht="48" customHeight="1">
      <c r="A31" s="157" t="s">
        <v>287</v>
      </c>
      <c r="B31" s="464" t="s">
        <v>288</v>
      </c>
      <c r="C31" s="150">
        <v>11550</v>
      </c>
      <c r="D31" s="152">
        <v>9790</v>
      </c>
      <c r="E31" s="476">
        <f t="shared" si="0"/>
        <v>0.8476190476190476</v>
      </c>
      <c r="F31" s="158" t="s">
        <v>650</v>
      </c>
    </row>
    <row r="32" spans="1:6" ht="24.75" customHeight="1">
      <c r="A32" s="157" t="s">
        <v>616</v>
      </c>
      <c r="B32" s="464" t="s">
        <v>617</v>
      </c>
      <c r="C32" s="150">
        <v>150</v>
      </c>
      <c r="D32" s="152">
        <v>150</v>
      </c>
      <c r="E32" s="476">
        <f t="shared" si="0"/>
        <v>1</v>
      </c>
      <c r="F32" s="159" t="s">
        <v>651</v>
      </c>
    </row>
    <row r="33" spans="1:6" ht="51.75" customHeight="1">
      <c r="A33" s="157" t="s">
        <v>289</v>
      </c>
      <c r="B33" s="464" t="s">
        <v>640</v>
      </c>
      <c r="C33" s="150">
        <v>29570</v>
      </c>
      <c r="D33" s="152">
        <v>29570</v>
      </c>
      <c r="E33" s="476">
        <f t="shared" si="0"/>
        <v>1</v>
      </c>
      <c r="F33" s="159" t="s">
        <v>652</v>
      </c>
    </row>
    <row r="34" spans="1:6" ht="24.75" customHeight="1">
      <c r="A34" s="157" t="s">
        <v>290</v>
      </c>
      <c r="B34" s="465" t="s">
        <v>291</v>
      </c>
      <c r="C34" s="150">
        <v>330</v>
      </c>
      <c r="D34" s="152">
        <v>330</v>
      </c>
      <c r="E34" s="476">
        <f t="shared" si="0"/>
        <v>1</v>
      </c>
      <c r="F34" s="158" t="s">
        <v>663</v>
      </c>
    </row>
    <row r="35" spans="1:6" ht="24.75" customHeight="1">
      <c r="A35" s="157" t="s">
        <v>643</v>
      </c>
      <c r="B35" s="464" t="s">
        <v>644</v>
      </c>
      <c r="C35" s="150">
        <v>0</v>
      </c>
      <c r="D35" s="152">
        <v>140</v>
      </c>
      <c r="E35" s="476" t="s">
        <v>343</v>
      </c>
      <c r="F35" s="158" t="s">
        <v>645</v>
      </c>
    </row>
    <row r="36" spans="1:6" ht="24.75" customHeight="1">
      <c r="A36" s="157" t="s">
        <v>618</v>
      </c>
      <c r="B36" s="464" t="s">
        <v>619</v>
      </c>
      <c r="C36" s="151">
        <v>70</v>
      </c>
      <c r="D36" s="153">
        <v>70</v>
      </c>
      <c r="E36" s="476">
        <f t="shared" si="0"/>
        <v>1</v>
      </c>
      <c r="F36" s="158" t="s">
        <v>653</v>
      </c>
    </row>
    <row r="37" spans="1:6" ht="24" customHeight="1">
      <c r="A37" s="157" t="s">
        <v>292</v>
      </c>
      <c r="B37" s="464" t="s">
        <v>293</v>
      </c>
      <c r="C37" s="151">
        <v>10320</v>
      </c>
      <c r="D37" s="153">
        <v>8520</v>
      </c>
      <c r="E37" s="476">
        <f t="shared" si="0"/>
        <v>0.8255813953488372</v>
      </c>
      <c r="F37" s="158" t="s">
        <v>654</v>
      </c>
    </row>
    <row r="38" spans="1:6" ht="36" customHeight="1">
      <c r="A38" s="157" t="s">
        <v>294</v>
      </c>
      <c r="B38" s="464" t="s">
        <v>295</v>
      </c>
      <c r="C38" s="151">
        <v>1220</v>
      </c>
      <c r="D38" s="153">
        <v>1180</v>
      </c>
      <c r="E38" s="476">
        <f t="shared" si="0"/>
        <v>0.9672131147540983</v>
      </c>
      <c r="F38" s="158" t="s">
        <v>655</v>
      </c>
    </row>
    <row r="39" spans="1:6" ht="24.75" customHeight="1">
      <c r="A39" s="157" t="s">
        <v>296</v>
      </c>
      <c r="B39" s="464" t="s">
        <v>297</v>
      </c>
      <c r="C39" s="151">
        <v>6030</v>
      </c>
      <c r="D39" s="153">
        <v>25540</v>
      </c>
      <c r="E39" s="476">
        <f t="shared" si="0"/>
        <v>4.2354892205638475</v>
      </c>
      <c r="F39" s="159" t="s">
        <v>656</v>
      </c>
    </row>
    <row r="40" spans="1:6" ht="24.75" customHeight="1">
      <c r="A40" s="157" t="s">
        <v>298</v>
      </c>
      <c r="B40" s="464" t="s">
        <v>299</v>
      </c>
      <c r="C40" s="151">
        <v>34550</v>
      </c>
      <c r="D40" s="153">
        <v>11010</v>
      </c>
      <c r="E40" s="476">
        <f t="shared" si="0"/>
        <v>0.3186685962373372</v>
      </c>
      <c r="F40" s="158" t="s">
        <v>657</v>
      </c>
    </row>
    <row r="41" spans="1:6" ht="24.75" customHeight="1">
      <c r="A41" s="157" t="s">
        <v>300</v>
      </c>
      <c r="B41" s="464" t="s">
        <v>301</v>
      </c>
      <c r="C41" s="151">
        <v>4450</v>
      </c>
      <c r="D41" s="153">
        <v>5840</v>
      </c>
      <c r="E41" s="476">
        <f t="shared" si="0"/>
        <v>1.3123595505617978</v>
      </c>
      <c r="F41" s="159" t="s">
        <v>658</v>
      </c>
    </row>
    <row r="42" spans="1:6" ht="47.25" customHeight="1">
      <c r="A42" s="157" t="s">
        <v>302</v>
      </c>
      <c r="B42" s="464" t="s">
        <v>303</v>
      </c>
      <c r="C42" s="151">
        <v>760</v>
      </c>
      <c r="D42" s="153">
        <v>2330</v>
      </c>
      <c r="E42" s="476">
        <f t="shared" si="0"/>
        <v>3.0657894736842106</v>
      </c>
      <c r="F42" s="158" t="s">
        <v>659</v>
      </c>
    </row>
    <row r="43" spans="1:6" ht="24.75" customHeight="1" thickBot="1">
      <c r="A43" s="480" t="s">
        <v>304</v>
      </c>
      <c r="B43" s="466" t="s">
        <v>305</v>
      </c>
      <c r="C43" s="160">
        <v>60</v>
      </c>
      <c r="D43" s="161">
        <v>60</v>
      </c>
      <c r="E43" s="477">
        <f t="shared" si="0"/>
        <v>1</v>
      </c>
      <c r="F43" s="234" t="s">
        <v>343</v>
      </c>
    </row>
    <row r="44" spans="1:6" ht="13.5" thickTop="1">
      <c r="A44" s="162"/>
      <c r="B44" s="163"/>
      <c r="C44" s="164"/>
      <c r="D44" s="164"/>
      <c r="E44" s="165"/>
      <c r="F44" s="162"/>
    </row>
    <row r="45" spans="1:6" ht="12.75">
      <c r="A45" s="162"/>
      <c r="B45" s="163"/>
      <c r="C45" s="164"/>
      <c r="D45" s="164"/>
      <c r="E45" s="165"/>
      <c r="F45" s="162"/>
    </row>
    <row r="46" spans="1:6" ht="12.75">
      <c r="A46" s="162"/>
      <c r="B46" s="163"/>
      <c r="C46" s="164"/>
      <c r="D46" s="164"/>
      <c r="E46" s="165"/>
      <c r="F46" s="162"/>
    </row>
    <row r="47" spans="1:5" ht="15.75" thickBot="1">
      <c r="A47" s="645" t="s">
        <v>240</v>
      </c>
      <c r="B47" s="645"/>
      <c r="C47" s="645"/>
      <c r="D47" s="645"/>
      <c r="E47" s="645"/>
    </row>
    <row r="48" spans="1:6" ht="34.5" thickTop="1">
      <c r="A48" s="637" t="s">
        <v>2</v>
      </c>
      <c r="B48" s="637" t="s">
        <v>118</v>
      </c>
      <c r="C48" s="114" t="s">
        <v>119</v>
      </c>
      <c r="D48" s="98" t="s">
        <v>120</v>
      </c>
      <c r="E48" s="114" t="s">
        <v>214</v>
      </c>
      <c r="F48" s="639" t="s">
        <v>342</v>
      </c>
    </row>
    <row r="49" spans="1:6" ht="13.5" thickBot="1">
      <c r="A49" s="638"/>
      <c r="B49" s="638"/>
      <c r="C49" s="115" t="s">
        <v>155</v>
      </c>
      <c r="D49" s="113" t="s">
        <v>155</v>
      </c>
      <c r="E49" s="113" t="s">
        <v>215</v>
      </c>
      <c r="F49" s="641"/>
    </row>
    <row r="50" spans="1:6" ht="24.75" customHeight="1" thickTop="1">
      <c r="A50" s="154" t="s">
        <v>620</v>
      </c>
      <c r="B50" s="467" t="s">
        <v>621</v>
      </c>
      <c r="C50" s="155">
        <v>120</v>
      </c>
      <c r="D50" s="156">
        <v>120</v>
      </c>
      <c r="E50" s="475">
        <f>D50/C50</f>
        <v>1</v>
      </c>
      <c r="F50" s="168" t="s">
        <v>664</v>
      </c>
    </row>
    <row r="51" spans="1:6" ht="24.75" customHeight="1">
      <c r="A51" s="157" t="s">
        <v>306</v>
      </c>
      <c r="B51" s="468" t="s">
        <v>613</v>
      </c>
      <c r="C51" s="150">
        <v>33040</v>
      </c>
      <c r="D51" s="152">
        <v>26560</v>
      </c>
      <c r="E51" s="476">
        <f aca="true" t="shared" si="1" ref="E51:E79">D51/C51</f>
        <v>0.8038740920096852</v>
      </c>
      <c r="F51" s="169" t="s">
        <v>665</v>
      </c>
    </row>
    <row r="52" spans="1:6" ht="24.75" customHeight="1">
      <c r="A52" s="157" t="s">
        <v>307</v>
      </c>
      <c r="B52" s="469" t="s">
        <v>641</v>
      </c>
      <c r="C52" s="150">
        <v>4550</v>
      </c>
      <c r="D52" s="152">
        <v>4020</v>
      </c>
      <c r="E52" s="476">
        <f t="shared" si="1"/>
        <v>0.8835164835164835</v>
      </c>
      <c r="F52" s="169" t="s">
        <v>666</v>
      </c>
    </row>
    <row r="53" spans="1:6" ht="24.75" customHeight="1">
      <c r="A53" s="157" t="s">
        <v>308</v>
      </c>
      <c r="B53" s="464" t="s">
        <v>622</v>
      </c>
      <c r="C53" s="150">
        <v>1190</v>
      </c>
      <c r="D53" s="152">
        <v>970</v>
      </c>
      <c r="E53" s="476">
        <f t="shared" si="1"/>
        <v>0.8151260504201681</v>
      </c>
      <c r="F53" s="169" t="s">
        <v>667</v>
      </c>
    </row>
    <row r="54" spans="1:6" ht="24.75" customHeight="1">
      <c r="A54" s="157" t="s">
        <v>309</v>
      </c>
      <c r="B54" s="468" t="s">
        <v>310</v>
      </c>
      <c r="C54" s="150">
        <v>13090</v>
      </c>
      <c r="D54" s="152">
        <v>13470</v>
      </c>
      <c r="E54" s="476">
        <f t="shared" si="1"/>
        <v>1.029029793735676</v>
      </c>
      <c r="F54" s="169" t="s">
        <v>668</v>
      </c>
    </row>
    <row r="55" spans="1:6" ht="24.75" customHeight="1">
      <c r="A55" s="157" t="s">
        <v>623</v>
      </c>
      <c r="B55" s="468" t="s">
        <v>624</v>
      </c>
      <c r="C55" s="150">
        <v>20</v>
      </c>
      <c r="D55" s="152">
        <v>0</v>
      </c>
      <c r="E55" s="476">
        <f t="shared" si="1"/>
        <v>0</v>
      </c>
      <c r="F55" s="482" t="s">
        <v>343</v>
      </c>
    </row>
    <row r="56" spans="1:6" ht="24.75" customHeight="1">
      <c r="A56" s="157" t="s">
        <v>311</v>
      </c>
      <c r="B56" s="468" t="s">
        <v>312</v>
      </c>
      <c r="C56" s="150">
        <v>7070</v>
      </c>
      <c r="D56" s="152">
        <v>4060</v>
      </c>
      <c r="E56" s="476">
        <f t="shared" si="1"/>
        <v>0.5742574257425742</v>
      </c>
      <c r="F56" s="169" t="s">
        <v>669</v>
      </c>
    </row>
    <row r="57" spans="1:6" ht="24.75" customHeight="1">
      <c r="A57" s="157" t="s">
        <v>625</v>
      </c>
      <c r="B57" s="464" t="s">
        <v>626</v>
      </c>
      <c r="C57" s="150">
        <v>150</v>
      </c>
      <c r="D57" s="152">
        <v>150</v>
      </c>
      <c r="E57" s="476">
        <f t="shared" si="1"/>
        <v>1</v>
      </c>
      <c r="F57" s="169" t="s">
        <v>343</v>
      </c>
    </row>
    <row r="58" spans="1:6" ht="49.5" customHeight="1">
      <c r="A58" s="157" t="s">
        <v>313</v>
      </c>
      <c r="B58" s="464" t="s">
        <v>314</v>
      </c>
      <c r="C58" s="151">
        <v>6260</v>
      </c>
      <c r="D58" s="153">
        <v>5880</v>
      </c>
      <c r="E58" s="476">
        <f t="shared" si="1"/>
        <v>0.939297124600639</v>
      </c>
      <c r="F58" s="170" t="s">
        <v>670</v>
      </c>
    </row>
    <row r="59" spans="1:6" ht="39" customHeight="1">
      <c r="A59" s="157" t="s">
        <v>315</v>
      </c>
      <c r="B59" s="464" t="s">
        <v>316</v>
      </c>
      <c r="C59" s="150">
        <v>33850</v>
      </c>
      <c r="D59" s="152">
        <v>33790</v>
      </c>
      <c r="E59" s="476">
        <f t="shared" si="1"/>
        <v>0.9982274741506647</v>
      </c>
      <c r="F59" s="158" t="s">
        <v>671</v>
      </c>
    </row>
    <row r="60" spans="1:6" ht="42" customHeight="1">
      <c r="A60" s="157" t="s">
        <v>317</v>
      </c>
      <c r="B60" s="464" t="s">
        <v>318</v>
      </c>
      <c r="C60" s="150">
        <v>2170</v>
      </c>
      <c r="D60" s="152">
        <v>1130</v>
      </c>
      <c r="E60" s="476">
        <f t="shared" si="1"/>
        <v>0.5207373271889401</v>
      </c>
      <c r="F60" s="159" t="s">
        <v>672</v>
      </c>
    </row>
    <row r="61" spans="1:6" ht="40.5" customHeight="1">
      <c r="A61" s="157" t="s">
        <v>319</v>
      </c>
      <c r="B61" s="464" t="s">
        <v>320</v>
      </c>
      <c r="C61" s="166">
        <v>71240</v>
      </c>
      <c r="D61" s="167">
        <v>71240</v>
      </c>
      <c r="E61" s="476">
        <f t="shared" si="1"/>
        <v>1</v>
      </c>
      <c r="F61" s="159" t="s">
        <v>673</v>
      </c>
    </row>
    <row r="62" spans="1:6" ht="24.75" customHeight="1">
      <c r="A62" s="157" t="s">
        <v>627</v>
      </c>
      <c r="B62" s="464" t="s">
        <v>628</v>
      </c>
      <c r="C62" s="151">
        <v>210</v>
      </c>
      <c r="D62" s="153">
        <v>210</v>
      </c>
      <c r="E62" s="476">
        <f t="shared" si="1"/>
        <v>1</v>
      </c>
      <c r="F62" s="159" t="s">
        <v>674</v>
      </c>
    </row>
    <row r="63" spans="1:6" ht="45" customHeight="1">
      <c r="A63" s="157" t="s">
        <v>321</v>
      </c>
      <c r="B63" s="464" t="s">
        <v>322</v>
      </c>
      <c r="C63" s="151">
        <v>364640</v>
      </c>
      <c r="D63" s="153">
        <v>356560</v>
      </c>
      <c r="E63" s="476">
        <f t="shared" si="1"/>
        <v>0.9778411584028083</v>
      </c>
      <c r="F63" s="158" t="s">
        <v>675</v>
      </c>
    </row>
    <row r="64" spans="1:6" ht="50.25" customHeight="1">
      <c r="A64" s="157" t="s">
        <v>323</v>
      </c>
      <c r="B64" s="464" t="s">
        <v>324</v>
      </c>
      <c r="C64" s="151">
        <v>29520</v>
      </c>
      <c r="D64" s="153">
        <v>86550</v>
      </c>
      <c r="E64" s="476">
        <f t="shared" si="1"/>
        <v>2.9319105691056913</v>
      </c>
      <c r="F64" s="158" t="s">
        <v>676</v>
      </c>
    </row>
    <row r="65" spans="1:6" ht="24.75" customHeight="1">
      <c r="A65" s="157" t="s">
        <v>629</v>
      </c>
      <c r="B65" s="464" t="s">
        <v>630</v>
      </c>
      <c r="C65" s="151">
        <v>70</v>
      </c>
      <c r="D65" s="153">
        <v>70</v>
      </c>
      <c r="E65" s="476">
        <f t="shared" si="1"/>
        <v>1</v>
      </c>
      <c r="F65" s="158" t="s">
        <v>343</v>
      </c>
    </row>
    <row r="66" spans="1:6" ht="24.75" customHeight="1">
      <c r="A66" s="157" t="s">
        <v>325</v>
      </c>
      <c r="B66" s="464" t="s">
        <v>326</v>
      </c>
      <c r="C66" s="151">
        <v>3680</v>
      </c>
      <c r="D66" s="153">
        <v>4460</v>
      </c>
      <c r="E66" s="476">
        <f t="shared" si="1"/>
        <v>1.2119565217391304</v>
      </c>
      <c r="F66" s="158" t="s">
        <v>677</v>
      </c>
    </row>
    <row r="67" spans="1:6" ht="24.75" customHeight="1">
      <c r="A67" s="157" t="s">
        <v>327</v>
      </c>
      <c r="B67" s="464" t="s">
        <v>328</v>
      </c>
      <c r="C67" s="151">
        <v>420</v>
      </c>
      <c r="D67" s="153">
        <v>580</v>
      </c>
      <c r="E67" s="476">
        <f t="shared" si="1"/>
        <v>1.380952380952381</v>
      </c>
      <c r="F67" s="158" t="s">
        <v>678</v>
      </c>
    </row>
    <row r="68" spans="1:6" ht="24.75" customHeight="1">
      <c r="A68" s="157" t="s">
        <v>329</v>
      </c>
      <c r="B68" s="464" t="s">
        <v>330</v>
      </c>
      <c r="C68" s="151">
        <v>65490</v>
      </c>
      <c r="D68" s="153">
        <v>69190</v>
      </c>
      <c r="E68" s="476">
        <f t="shared" si="1"/>
        <v>1.0564971751412429</v>
      </c>
      <c r="F68" s="158" t="s">
        <v>679</v>
      </c>
    </row>
    <row r="69" spans="1:6" ht="30.75" customHeight="1">
      <c r="A69" s="157" t="s">
        <v>331</v>
      </c>
      <c r="B69" s="464" t="s">
        <v>332</v>
      </c>
      <c r="C69" s="151">
        <v>500</v>
      </c>
      <c r="D69" s="153">
        <v>920</v>
      </c>
      <c r="E69" s="476">
        <f t="shared" si="1"/>
        <v>1.84</v>
      </c>
      <c r="F69" s="159" t="s">
        <v>680</v>
      </c>
    </row>
    <row r="70" spans="1:6" ht="27.75" customHeight="1">
      <c r="A70" s="157" t="s">
        <v>333</v>
      </c>
      <c r="B70" s="464" t="s">
        <v>334</v>
      </c>
      <c r="C70" s="151">
        <v>762570</v>
      </c>
      <c r="D70" s="153">
        <v>900020</v>
      </c>
      <c r="E70" s="476">
        <f t="shared" si="1"/>
        <v>1.1802457479313375</v>
      </c>
      <c r="F70" s="158" t="s">
        <v>681</v>
      </c>
    </row>
    <row r="71" spans="1:6" ht="24.75" customHeight="1">
      <c r="A71" s="157" t="s">
        <v>631</v>
      </c>
      <c r="B71" s="464" t="s">
        <v>632</v>
      </c>
      <c r="C71" s="151">
        <v>1140</v>
      </c>
      <c r="D71" s="153">
        <v>1140</v>
      </c>
      <c r="E71" s="476">
        <f t="shared" si="1"/>
        <v>1</v>
      </c>
      <c r="F71" s="159" t="s">
        <v>682</v>
      </c>
    </row>
    <row r="72" spans="1:6" ht="52.5" customHeight="1">
      <c r="A72" s="157" t="s">
        <v>335</v>
      </c>
      <c r="B72" s="464" t="s">
        <v>336</v>
      </c>
      <c r="C72" s="151">
        <v>178180</v>
      </c>
      <c r="D72" s="153">
        <v>146040</v>
      </c>
      <c r="E72" s="476">
        <f t="shared" si="1"/>
        <v>0.8196206083735549</v>
      </c>
      <c r="F72" s="158" t="s">
        <v>683</v>
      </c>
    </row>
    <row r="73" spans="1:6" ht="24.75" customHeight="1">
      <c r="A73" s="157" t="s">
        <v>633</v>
      </c>
      <c r="B73" s="464" t="s">
        <v>634</v>
      </c>
      <c r="C73" s="151">
        <v>5040</v>
      </c>
      <c r="D73" s="153">
        <v>5040</v>
      </c>
      <c r="E73" s="476">
        <f t="shared" si="1"/>
        <v>1</v>
      </c>
      <c r="F73" s="158" t="s">
        <v>684</v>
      </c>
    </row>
    <row r="74" spans="1:6" ht="24.75" customHeight="1">
      <c r="A74" s="470" t="s">
        <v>337</v>
      </c>
      <c r="B74" s="471" t="s">
        <v>338</v>
      </c>
      <c r="C74" s="472">
        <v>1430</v>
      </c>
      <c r="D74" s="473">
        <v>1610</v>
      </c>
      <c r="E74" s="476">
        <f t="shared" si="1"/>
        <v>1.1258741258741258</v>
      </c>
      <c r="F74" s="474" t="s">
        <v>685</v>
      </c>
    </row>
    <row r="75" spans="1:6" ht="24.75" customHeight="1">
      <c r="A75" s="470" t="s">
        <v>635</v>
      </c>
      <c r="B75" s="479" t="s">
        <v>630</v>
      </c>
      <c r="C75" s="472">
        <v>290</v>
      </c>
      <c r="D75" s="473">
        <v>290</v>
      </c>
      <c r="E75" s="476">
        <f t="shared" si="1"/>
        <v>1</v>
      </c>
      <c r="F75" s="474" t="s">
        <v>343</v>
      </c>
    </row>
    <row r="76" spans="1:6" ht="24.75" customHeight="1">
      <c r="A76" s="470" t="s">
        <v>339</v>
      </c>
      <c r="B76" s="471" t="s">
        <v>326</v>
      </c>
      <c r="C76" s="472">
        <v>190</v>
      </c>
      <c r="D76" s="473">
        <v>290</v>
      </c>
      <c r="E76" s="476">
        <f t="shared" si="1"/>
        <v>1.5263157894736843</v>
      </c>
      <c r="F76" s="474" t="s">
        <v>686</v>
      </c>
    </row>
    <row r="77" spans="1:6" ht="24.75" customHeight="1">
      <c r="A77" s="470" t="s">
        <v>340</v>
      </c>
      <c r="B77" s="471" t="s">
        <v>636</v>
      </c>
      <c r="C77" s="472">
        <v>2680</v>
      </c>
      <c r="D77" s="473">
        <v>660</v>
      </c>
      <c r="E77" s="476">
        <f t="shared" si="1"/>
        <v>0.2462686567164179</v>
      </c>
      <c r="F77" s="474" t="s">
        <v>343</v>
      </c>
    </row>
    <row r="78" spans="1:6" ht="24.75" customHeight="1">
      <c r="A78" s="157" t="s">
        <v>637</v>
      </c>
      <c r="B78" s="464" t="s">
        <v>638</v>
      </c>
      <c r="C78" s="151">
        <v>370</v>
      </c>
      <c r="D78" s="153">
        <v>370</v>
      </c>
      <c r="E78" s="476">
        <f t="shared" si="1"/>
        <v>1</v>
      </c>
      <c r="F78" s="158" t="s">
        <v>687</v>
      </c>
    </row>
    <row r="79" spans="1:6" ht="24.75" customHeight="1" thickBot="1">
      <c r="A79" s="481" t="s">
        <v>341</v>
      </c>
      <c r="B79" s="466" t="s">
        <v>639</v>
      </c>
      <c r="C79" s="161">
        <v>60</v>
      </c>
      <c r="D79" s="478">
        <v>60</v>
      </c>
      <c r="E79" s="477">
        <f t="shared" si="1"/>
        <v>1</v>
      </c>
      <c r="F79" s="483" t="s">
        <v>343</v>
      </c>
    </row>
    <row r="80" ht="13.5" thickTop="1"/>
    <row r="83" spans="1:4" ht="41.25" customHeight="1">
      <c r="A83" s="642" t="s">
        <v>344</v>
      </c>
      <c r="B83" s="643"/>
      <c r="C83" s="643"/>
      <c r="D83" s="643"/>
    </row>
    <row r="84" ht="12.75">
      <c r="A84" s="484" t="s">
        <v>690</v>
      </c>
    </row>
  </sheetData>
  <sheetProtection/>
  <mergeCells count="14">
    <mergeCell ref="A48:A49"/>
    <mergeCell ref="B48:B49"/>
    <mergeCell ref="F21:F22"/>
    <mergeCell ref="F48:F49"/>
    <mergeCell ref="A83:D83"/>
    <mergeCell ref="A21:A22"/>
    <mergeCell ref="B21:B22"/>
    <mergeCell ref="A47:E47"/>
    <mergeCell ref="A2:O2"/>
    <mergeCell ref="A4:E5"/>
    <mergeCell ref="A8:E8"/>
    <mergeCell ref="A9:C9"/>
    <mergeCell ref="D9:E9"/>
    <mergeCell ref="A20:E20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20"/>
  <sheetViews>
    <sheetView showGridLines="0" view="pageBreakPreview" zoomScaleNormal="110"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23.140625" style="0" customWidth="1"/>
    <col min="2" max="2" width="14.00390625" style="0" bestFit="1" customWidth="1"/>
    <col min="3" max="3" width="11.421875" style="0" customWidth="1"/>
    <col min="4" max="4" width="15.00390625" style="0" customWidth="1"/>
  </cols>
  <sheetData>
    <row r="1" spans="2:11" ht="12.75"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3" ht="19.5">
      <c r="A2" s="546" t="s">
        <v>241</v>
      </c>
      <c r="B2" s="547"/>
      <c r="C2" s="547"/>
    </row>
    <row r="5" spans="1:6" ht="15">
      <c r="A5" s="526" t="s">
        <v>242</v>
      </c>
      <c r="B5" s="527"/>
      <c r="C5" s="527"/>
      <c r="D5" s="527"/>
      <c r="E5" s="527"/>
      <c r="F5" s="527"/>
    </row>
    <row r="7" ht="13.5" thickBot="1"/>
    <row r="8" spans="1:3" ht="27.75" customHeight="1">
      <c r="A8" s="542" t="s">
        <v>35</v>
      </c>
      <c r="B8" s="542" t="s">
        <v>47</v>
      </c>
      <c r="C8" s="542" t="s">
        <v>5</v>
      </c>
    </row>
    <row r="9" spans="1:3" ht="13.5" thickBot="1">
      <c r="A9" s="647"/>
      <c r="B9" s="647"/>
      <c r="C9" s="646"/>
    </row>
    <row r="10" spans="1:3" ht="14.25">
      <c r="A10" s="75" t="s">
        <v>49</v>
      </c>
      <c r="B10" s="233">
        <v>85.7739820211499</v>
      </c>
      <c r="C10" s="78" t="s">
        <v>139</v>
      </c>
    </row>
    <row r="11" spans="1:3" ht="14.25">
      <c r="A11" s="76" t="s">
        <v>275</v>
      </c>
      <c r="B11" s="229">
        <v>211.7702024605358</v>
      </c>
      <c r="C11" s="231" t="s">
        <v>138</v>
      </c>
    </row>
    <row r="12" spans="1:3" ht="14.25">
      <c r="A12" s="76" t="s">
        <v>276</v>
      </c>
      <c r="B12" s="229">
        <v>0.8876014906686791</v>
      </c>
      <c r="C12" s="231" t="s">
        <v>138</v>
      </c>
    </row>
    <row r="13" spans="1:3" ht="12.75">
      <c r="A13" s="76" t="s">
        <v>258</v>
      </c>
      <c r="B13" s="229">
        <v>0.007837905503999132</v>
      </c>
      <c r="C13" s="231" t="s">
        <v>45</v>
      </c>
    </row>
    <row r="14" spans="1:3" ht="26.25" thickBot="1">
      <c r="A14" s="77" t="s">
        <v>111</v>
      </c>
      <c r="B14" s="230">
        <v>26.7512389600368</v>
      </c>
      <c r="C14" s="232" t="s">
        <v>112</v>
      </c>
    </row>
    <row r="15" spans="1:2" ht="12.75">
      <c r="A15" s="22"/>
      <c r="B15" s="22"/>
    </row>
    <row r="16" spans="1:2" ht="12.75">
      <c r="A16" s="22"/>
      <c r="B16" s="22"/>
    </row>
    <row r="19" spans="1:2" ht="12.75" customHeight="1">
      <c r="A19" s="22"/>
      <c r="B19" s="22"/>
    </row>
    <row r="20" spans="1:2" ht="12.75">
      <c r="A20" s="22"/>
      <c r="B20" s="22"/>
    </row>
  </sheetData>
  <sheetProtection/>
  <mergeCells count="5">
    <mergeCell ref="A5:F5"/>
    <mergeCell ref="C8:C9"/>
    <mergeCell ref="A8:A9"/>
    <mergeCell ref="B8:B9"/>
    <mergeCell ref="A2:C2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K165"/>
  <sheetViews>
    <sheetView showGridLines="0" view="pageBreakPreview" zoomScale="70" zoomScaleSheetLayoutView="70" workbookViewId="0" topLeftCell="A1">
      <selection activeCell="F3" sqref="F3"/>
    </sheetView>
  </sheetViews>
  <sheetFormatPr defaultColWidth="9.140625" defaultRowHeight="12.75"/>
  <cols>
    <col min="1" max="1" width="16.140625" style="0" bestFit="1" customWidth="1"/>
    <col min="2" max="2" width="17.7109375" style="0" customWidth="1"/>
    <col min="3" max="3" width="16.421875" style="0" bestFit="1" customWidth="1"/>
    <col min="4" max="4" width="15.8515625" style="0" customWidth="1"/>
    <col min="5" max="5" width="15.28125" style="198" bestFit="1" customWidth="1"/>
    <col min="6" max="6" width="16.7109375" style="0" bestFit="1" customWidth="1"/>
    <col min="7" max="7" width="15.7109375" style="198" customWidth="1"/>
    <col min="8" max="8" width="15.8515625" style="0" customWidth="1"/>
    <col min="9" max="9" width="16.140625" style="0" customWidth="1"/>
    <col min="10" max="10" width="10.28125" style="0" bestFit="1" customWidth="1"/>
    <col min="11" max="11" width="10.7109375" style="0" bestFit="1" customWidth="1"/>
  </cols>
  <sheetData>
    <row r="2" spans="1:11" ht="19.5">
      <c r="A2" s="546" t="s">
        <v>243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</row>
    <row r="5" spans="1:9" ht="15">
      <c r="A5" s="656" t="s">
        <v>244</v>
      </c>
      <c r="B5" s="656"/>
      <c r="C5" s="656"/>
      <c r="D5" s="656"/>
      <c r="E5" s="656"/>
      <c r="F5" s="656"/>
      <c r="G5" s="656"/>
      <c r="H5" s="656"/>
      <c r="I5" s="656"/>
    </row>
    <row r="6" spans="1:9" ht="15">
      <c r="A6" s="102"/>
      <c r="B6" s="102"/>
      <c r="C6" s="102"/>
      <c r="D6" s="102"/>
      <c r="E6" s="171"/>
      <c r="F6" s="102"/>
      <c r="G6" s="171"/>
      <c r="H6" s="102"/>
      <c r="I6" s="102"/>
    </row>
    <row r="7" spans="1:9" ht="15.75" thickBot="1">
      <c r="A7" s="654" t="s">
        <v>268</v>
      </c>
      <c r="B7" s="654"/>
      <c r="C7" s="654"/>
      <c r="D7" s="654"/>
      <c r="E7" s="654"/>
      <c r="F7" s="654"/>
      <c r="G7" s="171"/>
      <c r="H7" s="102"/>
      <c r="I7" s="102"/>
    </row>
    <row r="8" spans="2:11" ht="36.75" customHeight="1" thickBot="1">
      <c r="B8" s="68" t="s">
        <v>225</v>
      </c>
      <c r="C8" s="69" t="s">
        <v>226</v>
      </c>
      <c r="D8" s="69" t="s">
        <v>227</v>
      </c>
      <c r="E8" s="70" t="s">
        <v>210</v>
      </c>
      <c r="F8" s="70" t="s">
        <v>228</v>
      </c>
      <c r="G8" s="70" t="s">
        <v>229</v>
      </c>
      <c r="I8" s="10"/>
      <c r="J8" s="172"/>
      <c r="K8" s="172"/>
    </row>
    <row r="9" spans="1:7" ht="12.75" customHeight="1">
      <c r="A9" s="657" t="s">
        <v>230</v>
      </c>
      <c r="B9" s="422" t="s">
        <v>376</v>
      </c>
      <c r="C9" s="423" t="s">
        <v>377</v>
      </c>
      <c r="D9" s="183">
        <v>3</v>
      </c>
      <c r="E9" s="190" t="s">
        <v>260</v>
      </c>
      <c r="F9" s="424">
        <v>5.075137138366699</v>
      </c>
      <c r="G9" s="425">
        <v>31.159753799438477</v>
      </c>
    </row>
    <row r="10" spans="1:7" ht="12.75" customHeight="1">
      <c r="A10" s="658"/>
      <c r="B10" s="174" t="s">
        <v>378</v>
      </c>
      <c r="C10" s="175" t="s">
        <v>379</v>
      </c>
      <c r="D10" s="175">
        <v>4</v>
      </c>
      <c r="E10" s="176" t="s">
        <v>260</v>
      </c>
      <c r="F10" s="177">
        <v>5.40543794631958</v>
      </c>
      <c r="G10" s="178">
        <v>40.84428024291992</v>
      </c>
    </row>
    <row r="11" spans="1:10" ht="12.75" customHeight="1">
      <c r="A11" s="658"/>
      <c r="B11" s="174" t="s">
        <v>380</v>
      </c>
      <c r="C11" s="175" t="s">
        <v>381</v>
      </c>
      <c r="D11" s="175">
        <v>2</v>
      </c>
      <c r="E11" s="176" t="s">
        <v>260</v>
      </c>
      <c r="F11" s="177">
        <v>3.028451442718506</v>
      </c>
      <c r="G11" s="178">
        <v>20.596576690673828</v>
      </c>
      <c r="I11" s="106"/>
      <c r="J11" s="106"/>
    </row>
    <row r="12" spans="1:7" ht="12.75" customHeight="1">
      <c r="A12" s="658"/>
      <c r="B12" s="174" t="s">
        <v>382</v>
      </c>
      <c r="C12" s="175" t="s">
        <v>263</v>
      </c>
      <c r="D12" s="175">
        <v>3</v>
      </c>
      <c r="E12" s="176" t="s">
        <v>260</v>
      </c>
      <c r="F12" s="177">
        <v>5.694220066070557</v>
      </c>
      <c r="G12" s="178">
        <v>29.385990142822266</v>
      </c>
    </row>
    <row r="13" spans="1:7" ht="12.75" customHeight="1">
      <c r="A13" s="658"/>
      <c r="B13" s="174" t="s">
        <v>383</v>
      </c>
      <c r="C13" s="175" t="s">
        <v>384</v>
      </c>
      <c r="D13" s="175">
        <v>1</v>
      </c>
      <c r="E13" s="176" t="s">
        <v>262</v>
      </c>
      <c r="F13" s="177">
        <v>3.432495594024658</v>
      </c>
      <c r="G13" s="178">
        <v>19.518299102783203</v>
      </c>
    </row>
    <row r="14" spans="1:7" ht="12.75" customHeight="1">
      <c r="A14" s="658"/>
      <c r="B14" s="174" t="s">
        <v>385</v>
      </c>
      <c r="C14" s="175" t="s">
        <v>386</v>
      </c>
      <c r="D14" s="175">
        <v>1</v>
      </c>
      <c r="E14" s="176" t="s">
        <v>261</v>
      </c>
      <c r="F14" s="177">
        <v>5.920180320739746</v>
      </c>
      <c r="G14" s="178">
        <v>17.68741798400879</v>
      </c>
    </row>
    <row r="15" spans="1:7" ht="12.75" customHeight="1">
      <c r="A15" s="658"/>
      <c r="B15" s="174" t="s">
        <v>387</v>
      </c>
      <c r="C15" s="175" t="s">
        <v>388</v>
      </c>
      <c r="D15" s="175">
        <v>4</v>
      </c>
      <c r="E15" s="176" t="s">
        <v>260</v>
      </c>
      <c r="F15" s="177">
        <v>5.1123270988464355</v>
      </c>
      <c r="G15" s="178">
        <v>38.51058578491211</v>
      </c>
    </row>
    <row r="16" spans="1:7" ht="12.75" customHeight="1">
      <c r="A16" s="658"/>
      <c r="B16" s="174" t="s">
        <v>389</v>
      </c>
      <c r="C16" s="175" t="s">
        <v>390</v>
      </c>
      <c r="D16" s="175">
        <v>3</v>
      </c>
      <c r="E16" s="176" t="s">
        <v>260</v>
      </c>
      <c r="F16" s="177">
        <v>3.565934181213379</v>
      </c>
      <c r="G16" s="178">
        <v>29.552663803100586</v>
      </c>
    </row>
    <row r="17" spans="1:7" ht="12.75" customHeight="1">
      <c r="A17" s="658"/>
      <c r="B17" s="174" t="s">
        <v>391</v>
      </c>
      <c r="C17" s="175" t="s">
        <v>392</v>
      </c>
      <c r="D17" s="175">
        <v>2</v>
      </c>
      <c r="E17" s="176" t="s">
        <v>261</v>
      </c>
      <c r="F17" s="177">
        <v>6.513060092926025</v>
      </c>
      <c r="G17" s="178">
        <v>20.588909149169922</v>
      </c>
    </row>
    <row r="18" spans="1:7" ht="12.75" customHeight="1">
      <c r="A18" s="658"/>
      <c r="B18" s="174" t="s">
        <v>393</v>
      </c>
      <c r="C18" s="175" t="s">
        <v>394</v>
      </c>
      <c r="D18" s="175">
        <v>1</v>
      </c>
      <c r="E18" s="176" t="s">
        <v>260</v>
      </c>
      <c r="F18" s="177">
        <v>1.1358914375305176</v>
      </c>
      <c r="G18" s="178">
        <v>11.171417236328125</v>
      </c>
    </row>
    <row r="19" spans="1:7" ht="12.75" customHeight="1">
      <c r="A19" s="658"/>
      <c r="B19" s="174" t="s">
        <v>395</v>
      </c>
      <c r="C19" s="175" t="s">
        <v>396</v>
      </c>
      <c r="D19" s="175">
        <v>4</v>
      </c>
      <c r="E19" s="176" t="s">
        <v>260</v>
      </c>
      <c r="F19" s="177">
        <v>12.11562442779541</v>
      </c>
      <c r="G19" s="178">
        <v>15.158605575561523</v>
      </c>
    </row>
    <row r="20" spans="1:7" ht="12.75" customHeight="1">
      <c r="A20" s="658"/>
      <c r="B20" s="174" t="s">
        <v>397</v>
      </c>
      <c r="C20" s="175" t="s">
        <v>398</v>
      </c>
      <c r="D20" s="175">
        <v>4</v>
      </c>
      <c r="E20" s="176" t="s">
        <v>260</v>
      </c>
      <c r="F20" s="177">
        <v>4.448825359344482</v>
      </c>
      <c r="G20" s="178">
        <v>39.16887283325195</v>
      </c>
    </row>
    <row r="21" spans="1:7" ht="12.75" customHeight="1">
      <c r="A21" s="658"/>
      <c r="B21" s="174" t="s">
        <v>399</v>
      </c>
      <c r="C21" s="175" t="s">
        <v>400</v>
      </c>
      <c r="D21" s="175">
        <v>2</v>
      </c>
      <c r="E21" s="176" t="s">
        <v>260</v>
      </c>
      <c r="F21" s="177">
        <v>1.961882472038269</v>
      </c>
      <c r="G21" s="178">
        <v>19.536529541015625</v>
      </c>
    </row>
    <row r="22" spans="1:7" ht="12.75" customHeight="1">
      <c r="A22" s="658"/>
      <c r="B22" s="174" t="s">
        <v>401</v>
      </c>
      <c r="C22" s="175" t="s">
        <v>402</v>
      </c>
      <c r="D22" s="175">
        <v>5</v>
      </c>
      <c r="E22" s="176" t="s">
        <v>260</v>
      </c>
      <c r="F22" s="177">
        <v>5.197055816650391</v>
      </c>
      <c r="G22" s="178">
        <v>50.86631774902344</v>
      </c>
    </row>
    <row r="23" spans="1:7" ht="12.75" customHeight="1">
      <c r="A23" s="658"/>
      <c r="B23" s="174" t="s">
        <v>403</v>
      </c>
      <c r="C23" s="175" t="s">
        <v>404</v>
      </c>
      <c r="D23" s="175">
        <v>3</v>
      </c>
      <c r="E23" s="176" t="s">
        <v>260</v>
      </c>
      <c r="F23" s="177">
        <v>3.1374082565307617</v>
      </c>
      <c r="G23" s="178">
        <v>29.213865280151367</v>
      </c>
    </row>
    <row r="24" spans="1:7" ht="12.75" customHeight="1">
      <c r="A24" s="658"/>
      <c r="B24" s="174" t="s">
        <v>405</v>
      </c>
      <c r="C24" s="175" t="s">
        <v>406</v>
      </c>
      <c r="D24" s="175">
        <v>1</v>
      </c>
      <c r="E24" s="176" t="s">
        <v>261</v>
      </c>
      <c r="F24" s="177">
        <v>4.259767055511475</v>
      </c>
      <c r="G24" s="178">
        <v>9.854512214660645</v>
      </c>
    </row>
    <row r="25" spans="1:7" ht="12.75" customHeight="1">
      <c r="A25" s="658"/>
      <c r="B25" s="174" t="s">
        <v>407</v>
      </c>
      <c r="C25" s="175" t="s">
        <v>408</v>
      </c>
      <c r="D25" s="175">
        <v>1</v>
      </c>
      <c r="E25" s="176" t="s">
        <v>260</v>
      </c>
      <c r="F25" s="177">
        <v>1.1023833751678467</v>
      </c>
      <c r="G25" s="178">
        <v>10.23861312866211</v>
      </c>
    </row>
    <row r="26" spans="1:7" ht="12.75" customHeight="1">
      <c r="A26" s="658"/>
      <c r="B26" s="174" t="s">
        <v>409</v>
      </c>
      <c r="C26" s="175" t="s">
        <v>410</v>
      </c>
      <c r="D26" s="175">
        <v>4</v>
      </c>
      <c r="E26" s="176" t="s">
        <v>260</v>
      </c>
      <c r="F26" s="177">
        <v>4.616622447967529</v>
      </c>
      <c r="G26" s="178">
        <v>39.1718635559082</v>
      </c>
    </row>
    <row r="27" spans="1:7" ht="12.75" customHeight="1">
      <c r="A27" s="658"/>
      <c r="B27" s="174" t="s">
        <v>411</v>
      </c>
      <c r="C27" s="175" t="s">
        <v>412</v>
      </c>
      <c r="D27" s="175">
        <v>1</v>
      </c>
      <c r="E27" s="176" t="s">
        <v>261</v>
      </c>
      <c r="F27" s="177">
        <v>3.7145371437072754</v>
      </c>
      <c r="G27" s="178">
        <v>11.503568649291992</v>
      </c>
    </row>
    <row r="28" spans="1:7" ht="12.75" customHeight="1">
      <c r="A28" s="658"/>
      <c r="B28" s="174" t="s">
        <v>413</v>
      </c>
      <c r="C28" s="175" t="s">
        <v>414</v>
      </c>
      <c r="D28" s="175">
        <v>2</v>
      </c>
      <c r="E28" s="176" t="s">
        <v>260</v>
      </c>
      <c r="F28" s="177">
        <v>8.686623573303223</v>
      </c>
      <c r="G28" s="178">
        <v>20.043682098388672</v>
      </c>
    </row>
    <row r="29" spans="1:7" ht="12.75" customHeight="1">
      <c r="A29" s="658"/>
      <c r="B29" s="174" t="s">
        <v>415</v>
      </c>
      <c r="C29" s="175" t="s">
        <v>416</v>
      </c>
      <c r="D29" s="175">
        <v>3</v>
      </c>
      <c r="E29" s="176" t="s">
        <v>260</v>
      </c>
      <c r="F29" s="177">
        <v>9.864453315734863</v>
      </c>
      <c r="G29" s="178">
        <v>21.799457550048828</v>
      </c>
    </row>
    <row r="30" spans="1:7" ht="12.75" customHeight="1">
      <c r="A30" s="658"/>
      <c r="B30" s="174" t="s">
        <v>417</v>
      </c>
      <c r="C30" s="175" t="s">
        <v>418</v>
      </c>
      <c r="D30" s="175">
        <v>1</v>
      </c>
      <c r="E30" s="176" t="s">
        <v>262</v>
      </c>
      <c r="F30" s="177">
        <v>5.0042405128479</v>
      </c>
      <c r="G30" s="178">
        <v>12.495728492736816</v>
      </c>
    </row>
    <row r="31" spans="1:7" ht="12.75" customHeight="1" thickBot="1">
      <c r="A31" s="659"/>
      <c r="B31" s="426" t="s">
        <v>419</v>
      </c>
      <c r="C31" s="427" t="s">
        <v>420</v>
      </c>
      <c r="D31" s="427">
        <v>1</v>
      </c>
      <c r="E31" s="428" t="s">
        <v>261</v>
      </c>
      <c r="F31" s="429">
        <v>7.5832624435424805</v>
      </c>
      <c r="G31" s="430">
        <v>10.081755638122559</v>
      </c>
    </row>
    <row r="32" spans="1:7" ht="12.75" customHeight="1">
      <c r="A32" s="648" t="s">
        <v>231</v>
      </c>
      <c r="B32" s="422" t="s">
        <v>376</v>
      </c>
      <c r="C32" s="422" t="s">
        <v>377</v>
      </c>
      <c r="D32" s="183">
        <v>3</v>
      </c>
      <c r="E32" s="190" t="s">
        <v>260</v>
      </c>
      <c r="F32" s="435">
        <v>12.687103271484375</v>
      </c>
      <c r="G32" s="185">
        <v>29.190696716308594</v>
      </c>
    </row>
    <row r="33" spans="1:7" ht="12.75" customHeight="1">
      <c r="A33" s="649"/>
      <c r="B33" s="174" t="s">
        <v>378</v>
      </c>
      <c r="C33" s="174" t="s">
        <v>379</v>
      </c>
      <c r="D33" s="175">
        <v>4</v>
      </c>
      <c r="E33" s="176" t="s">
        <v>260</v>
      </c>
      <c r="F33" s="177">
        <v>4.764592170715332</v>
      </c>
      <c r="G33" s="178">
        <v>30.793109893798828</v>
      </c>
    </row>
    <row r="34" spans="1:7" ht="12.75" customHeight="1">
      <c r="A34" s="649"/>
      <c r="B34" s="174" t="s">
        <v>380</v>
      </c>
      <c r="C34" s="174" t="s">
        <v>444</v>
      </c>
      <c r="D34" s="175">
        <v>1</v>
      </c>
      <c r="E34" s="176" t="s">
        <v>260</v>
      </c>
      <c r="F34" s="177">
        <v>1.4513801336288452</v>
      </c>
      <c r="G34" s="178">
        <v>7.409422397613525</v>
      </c>
    </row>
    <row r="35" spans="1:7" ht="12.75" customHeight="1">
      <c r="A35" s="649"/>
      <c r="B35" s="174" t="s">
        <v>382</v>
      </c>
      <c r="C35" s="174" t="s">
        <v>263</v>
      </c>
      <c r="D35" s="175">
        <v>3</v>
      </c>
      <c r="E35" s="176" t="s">
        <v>260</v>
      </c>
      <c r="F35" s="177">
        <v>7.080549240112305</v>
      </c>
      <c r="G35" s="178">
        <v>26.69968032836914</v>
      </c>
    </row>
    <row r="36" spans="1:7" ht="12.75" customHeight="1">
      <c r="A36" s="649"/>
      <c r="B36" s="174" t="s">
        <v>383</v>
      </c>
      <c r="C36" s="174" t="s">
        <v>384</v>
      </c>
      <c r="D36" s="175">
        <v>1</v>
      </c>
      <c r="E36" s="176" t="s">
        <v>262</v>
      </c>
      <c r="F36" s="177">
        <v>3.2605419158935547</v>
      </c>
      <c r="G36" s="178">
        <v>20.84531021118164</v>
      </c>
    </row>
    <row r="37" spans="1:7" ht="12.75" customHeight="1">
      <c r="A37" s="649"/>
      <c r="B37" s="174" t="s">
        <v>421</v>
      </c>
      <c r="C37" s="174" t="s">
        <v>445</v>
      </c>
      <c r="D37" s="175">
        <v>1</v>
      </c>
      <c r="E37" s="176" t="s">
        <v>260</v>
      </c>
      <c r="F37" s="177">
        <v>5.051030158996582</v>
      </c>
      <c r="G37" s="178">
        <v>9.917686462402344</v>
      </c>
    </row>
    <row r="38" spans="1:7" ht="12.75" customHeight="1">
      <c r="A38" s="649"/>
      <c r="B38" s="174" t="s">
        <v>422</v>
      </c>
      <c r="C38" s="174" t="s">
        <v>446</v>
      </c>
      <c r="D38" s="175">
        <v>1</v>
      </c>
      <c r="E38" s="176" t="s">
        <v>261</v>
      </c>
      <c r="F38" s="177">
        <v>6.537010192871094</v>
      </c>
      <c r="G38" s="178">
        <v>8.592950820922852</v>
      </c>
    </row>
    <row r="39" spans="1:7" ht="12.75" customHeight="1">
      <c r="A39" s="649"/>
      <c r="B39" s="174" t="s">
        <v>423</v>
      </c>
      <c r="C39" s="174" t="s">
        <v>447</v>
      </c>
      <c r="D39" s="175">
        <v>1</v>
      </c>
      <c r="E39" s="176" t="s">
        <v>260</v>
      </c>
      <c r="F39" s="177">
        <v>1.1707028150558472</v>
      </c>
      <c r="G39" s="178">
        <v>7.567286014556885</v>
      </c>
    </row>
    <row r="40" spans="1:7" ht="12.75" customHeight="1">
      <c r="A40" s="649"/>
      <c r="B40" s="174" t="s">
        <v>424</v>
      </c>
      <c r="C40" s="174" t="s">
        <v>390</v>
      </c>
      <c r="D40" s="175">
        <v>2</v>
      </c>
      <c r="E40" s="176" t="s">
        <v>260</v>
      </c>
      <c r="F40" s="177">
        <v>2.3447306156158447</v>
      </c>
      <c r="G40" s="178">
        <v>16.211502075195312</v>
      </c>
    </row>
    <row r="41" spans="1:7" ht="12.75" customHeight="1">
      <c r="A41" s="649"/>
      <c r="B41" s="174" t="s">
        <v>425</v>
      </c>
      <c r="C41" s="174" t="s">
        <v>448</v>
      </c>
      <c r="D41" s="175">
        <v>1</v>
      </c>
      <c r="E41" s="176" t="s">
        <v>260</v>
      </c>
      <c r="F41" s="177">
        <v>2.25978684425354</v>
      </c>
      <c r="G41" s="178">
        <v>5.100079536437988</v>
      </c>
    </row>
    <row r="42" spans="1:7" ht="12.75" customHeight="1">
      <c r="A42" s="649"/>
      <c r="B42" s="174" t="s">
        <v>391</v>
      </c>
      <c r="C42" s="174" t="s">
        <v>392</v>
      </c>
      <c r="D42" s="175">
        <v>2</v>
      </c>
      <c r="E42" s="176" t="s">
        <v>260</v>
      </c>
      <c r="F42" s="177">
        <v>7.3990983963012695</v>
      </c>
      <c r="G42" s="178">
        <v>16.539024353027344</v>
      </c>
    </row>
    <row r="43" spans="1:7" ht="12.75" customHeight="1">
      <c r="A43" s="649"/>
      <c r="B43" s="174" t="s">
        <v>265</v>
      </c>
      <c r="C43" s="174" t="s">
        <v>266</v>
      </c>
      <c r="D43" s="175">
        <v>1</v>
      </c>
      <c r="E43" s="176" t="s">
        <v>261</v>
      </c>
      <c r="F43" s="177">
        <v>2.755239963531494</v>
      </c>
      <c r="G43" s="178">
        <v>10.854642868041992</v>
      </c>
    </row>
    <row r="44" spans="1:7" ht="12.75" customHeight="1">
      <c r="A44" s="649"/>
      <c r="B44" s="174" t="s">
        <v>396</v>
      </c>
      <c r="C44" s="174" t="s">
        <v>449</v>
      </c>
      <c r="D44" s="175">
        <v>1</v>
      </c>
      <c r="E44" s="176" t="s">
        <v>260</v>
      </c>
      <c r="F44" s="177">
        <v>3.099874496459961</v>
      </c>
      <c r="G44" s="178">
        <v>7.695528984069824</v>
      </c>
    </row>
    <row r="45" spans="1:7" ht="12.75" customHeight="1">
      <c r="A45" s="649"/>
      <c r="B45" s="174" t="s">
        <v>426</v>
      </c>
      <c r="C45" s="174" t="s">
        <v>450</v>
      </c>
      <c r="D45" s="175">
        <v>1</v>
      </c>
      <c r="E45" s="176" t="s">
        <v>261</v>
      </c>
      <c r="F45" s="177">
        <v>6.773226261138916</v>
      </c>
      <c r="G45" s="178">
        <v>8.313172340393066</v>
      </c>
    </row>
    <row r="46" spans="1:7" ht="12.75" customHeight="1">
      <c r="A46" s="649"/>
      <c r="B46" s="174" t="s">
        <v>397</v>
      </c>
      <c r="C46" s="174" t="s">
        <v>398</v>
      </c>
      <c r="D46" s="175">
        <v>4</v>
      </c>
      <c r="E46" s="176" t="s">
        <v>260</v>
      </c>
      <c r="F46" s="177">
        <v>4.451014041900635</v>
      </c>
      <c r="G46" s="178">
        <v>40.77141189575195</v>
      </c>
    </row>
    <row r="47" spans="1:7" ht="12.75" customHeight="1">
      <c r="A47" s="649"/>
      <c r="B47" s="174" t="s">
        <v>399</v>
      </c>
      <c r="C47" s="174" t="s">
        <v>400</v>
      </c>
      <c r="D47" s="175">
        <v>2</v>
      </c>
      <c r="E47" s="176" t="s">
        <v>260</v>
      </c>
      <c r="F47" s="177">
        <v>1.934725046157837</v>
      </c>
      <c r="G47" s="178">
        <v>20.65882110595703</v>
      </c>
    </row>
    <row r="48" spans="1:7" ht="12.75" customHeight="1">
      <c r="A48" s="649"/>
      <c r="B48" s="174" t="s">
        <v>401</v>
      </c>
      <c r="C48" s="174" t="s">
        <v>402</v>
      </c>
      <c r="D48" s="175">
        <v>5</v>
      </c>
      <c r="E48" s="176" t="s">
        <v>260</v>
      </c>
      <c r="F48" s="177">
        <v>5.306477069854736</v>
      </c>
      <c r="G48" s="178">
        <v>55.07888412475586</v>
      </c>
    </row>
    <row r="49" spans="1:7" ht="12.75" customHeight="1">
      <c r="A49" s="649"/>
      <c r="B49" s="174" t="s">
        <v>403</v>
      </c>
      <c r="C49" s="174" t="s">
        <v>404</v>
      </c>
      <c r="D49" s="175">
        <v>3</v>
      </c>
      <c r="E49" s="176" t="s">
        <v>260</v>
      </c>
      <c r="F49" s="177">
        <v>3.188981533050537</v>
      </c>
      <c r="G49" s="178">
        <v>32.0999641418457</v>
      </c>
    </row>
    <row r="50" spans="1:7" ht="12.75" customHeight="1">
      <c r="A50" s="649"/>
      <c r="B50" s="174" t="s">
        <v>406</v>
      </c>
      <c r="C50" s="174" t="s">
        <v>451</v>
      </c>
      <c r="D50" s="175">
        <v>1</v>
      </c>
      <c r="E50" s="176" t="s">
        <v>261</v>
      </c>
      <c r="F50" s="177">
        <v>5.638835430145264</v>
      </c>
      <c r="G50" s="178">
        <v>12.949036598205566</v>
      </c>
    </row>
    <row r="51" spans="1:7" ht="12.75" customHeight="1">
      <c r="A51" s="649"/>
      <c r="B51" s="174" t="s">
        <v>427</v>
      </c>
      <c r="C51" s="174" t="s">
        <v>452</v>
      </c>
      <c r="D51" s="175">
        <v>1</v>
      </c>
      <c r="E51" s="176" t="s">
        <v>260</v>
      </c>
      <c r="F51" s="179">
        <v>3.0730278491973877</v>
      </c>
      <c r="G51" s="178">
        <v>22.99201774597168</v>
      </c>
    </row>
    <row r="52" spans="1:7" ht="12.75" customHeight="1">
      <c r="A52" s="649"/>
      <c r="B52" s="174" t="s">
        <v>428</v>
      </c>
      <c r="C52" s="174" t="s">
        <v>453</v>
      </c>
      <c r="D52" s="175">
        <v>10</v>
      </c>
      <c r="E52" s="176" t="s">
        <v>260</v>
      </c>
      <c r="F52" s="179">
        <v>29.04400062561035</v>
      </c>
      <c r="G52" s="178">
        <v>303.6871643066406</v>
      </c>
    </row>
    <row r="53" spans="1:7" ht="12.75" customHeight="1">
      <c r="A53" s="649"/>
      <c r="B53" s="174" t="s">
        <v>407</v>
      </c>
      <c r="C53" s="174" t="s">
        <v>408</v>
      </c>
      <c r="D53" s="175">
        <v>1</v>
      </c>
      <c r="E53" s="176" t="s">
        <v>260</v>
      </c>
      <c r="F53" s="179">
        <v>1.143309235572815</v>
      </c>
      <c r="G53" s="178">
        <v>11.657337188720703</v>
      </c>
    </row>
    <row r="54" spans="1:7" ht="12.75" customHeight="1">
      <c r="A54" s="649"/>
      <c r="B54" s="174" t="s">
        <v>429</v>
      </c>
      <c r="C54" s="174" t="s">
        <v>454</v>
      </c>
      <c r="D54" s="175">
        <v>1</v>
      </c>
      <c r="E54" s="176" t="s">
        <v>260</v>
      </c>
      <c r="F54" s="179">
        <v>1.1516402959823608</v>
      </c>
      <c r="G54" s="178">
        <v>10.87802505493164</v>
      </c>
    </row>
    <row r="55" spans="1:7" ht="12.75" customHeight="1">
      <c r="A55" s="649"/>
      <c r="B55" s="174" t="s">
        <v>430</v>
      </c>
      <c r="C55" s="174" t="s">
        <v>455</v>
      </c>
      <c r="D55" s="175">
        <v>1</v>
      </c>
      <c r="E55" s="176" t="s">
        <v>260</v>
      </c>
      <c r="F55" s="179">
        <v>1.2168490886688232</v>
      </c>
      <c r="G55" s="178">
        <v>11.55830192565918</v>
      </c>
    </row>
    <row r="56" spans="1:7" ht="12.75" customHeight="1">
      <c r="A56" s="649"/>
      <c r="B56" s="174" t="s">
        <v>431</v>
      </c>
      <c r="C56" s="174" t="s">
        <v>456</v>
      </c>
      <c r="D56" s="175">
        <v>1</v>
      </c>
      <c r="E56" s="176" t="s">
        <v>260</v>
      </c>
      <c r="F56" s="179">
        <v>1.2385189533233643</v>
      </c>
      <c r="G56" s="178">
        <v>11.679183006286621</v>
      </c>
    </row>
    <row r="57" spans="1:7" ht="12.75" customHeight="1">
      <c r="A57" s="649"/>
      <c r="B57" s="174" t="s">
        <v>432</v>
      </c>
      <c r="C57" s="174" t="s">
        <v>457</v>
      </c>
      <c r="D57" s="175">
        <v>4</v>
      </c>
      <c r="E57" s="176" t="s">
        <v>260</v>
      </c>
      <c r="F57" s="179">
        <v>4.8534770011901855</v>
      </c>
      <c r="G57" s="178">
        <v>44.648033142089844</v>
      </c>
    </row>
    <row r="58" spans="1:7" ht="12.75" customHeight="1">
      <c r="A58" s="649"/>
      <c r="B58" s="174" t="s">
        <v>433</v>
      </c>
      <c r="C58" s="174" t="s">
        <v>458</v>
      </c>
      <c r="D58" s="175">
        <v>1</v>
      </c>
      <c r="E58" s="176" t="s">
        <v>260</v>
      </c>
      <c r="F58" s="179">
        <v>1.255327820777893</v>
      </c>
      <c r="G58" s="178">
        <v>10.391757011413574</v>
      </c>
    </row>
    <row r="59" spans="1:7" ht="12.75" customHeight="1">
      <c r="A59" s="649"/>
      <c r="B59" s="174" t="s">
        <v>434</v>
      </c>
      <c r="C59" s="174" t="s">
        <v>459</v>
      </c>
      <c r="D59" s="175">
        <v>2</v>
      </c>
      <c r="E59" s="176" t="s">
        <v>260</v>
      </c>
      <c r="F59" s="179">
        <v>2.4595258235931396</v>
      </c>
      <c r="G59" s="178">
        <v>21.522281646728516</v>
      </c>
    </row>
    <row r="60" spans="1:7" ht="12.75" customHeight="1">
      <c r="A60" s="649"/>
      <c r="B60" s="174" t="s">
        <v>435</v>
      </c>
      <c r="C60" s="174" t="s">
        <v>460</v>
      </c>
      <c r="D60" s="175">
        <v>4</v>
      </c>
      <c r="E60" s="176" t="s">
        <v>260</v>
      </c>
      <c r="F60" s="179">
        <v>4.641918182373047</v>
      </c>
      <c r="G60" s="178">
        <v>42.53168869018555</v>
      </c>
    </row>
    <row r="61" spans="1:7" ht="12.75" customHeight="1">
      <c r="A61" s="649"/>
      <c r="B61" s="174" t="s">
        <v>436</v>
      </c>
      <c r="C61" s="174" t="s">
        <v>461</v>
      </c>
      <c r="D61" s="175">
        <v>1</v>
      </c>
      <c r="E61" s="176" t="s">
        <v>260</v>
      </c>
      <c r="F61" s="179">
        <v>1.0658403635025024</v>
      </c>
      <c r="G61" s="178">
        <v>10.37712574005127</v>
      </c>
    </row>
    <row r="62" spans="1:7" ht="12.75" customHeight="1">
      <c r="A62" s="649"/>
      <c r="B62" s="174" t="s">
        <v>437</v>
      </c>
      <c r="C62" s="174" t="s">
        <v>462</v>
      </c>
      <c r="D62" s="175">
        <v>1</v>
      </c>
      <c r="E62" s="176" t="s">
        <v>260</v>
      </c>
      <c r="F62" s="179">
        <v>1.0578449964523315</v>
      </c>
      <c r="G62" s="178">
        <v>8.96976089477539</v>
      </c>
    </row>
    <row r="63" spans="1:7" ht="12.75" customHeight="1">
      <c r="A63" s="649"/>
      <c r="B63" s="174" t="s">
        <v>438</v>
      </c>
      <c r="C63" s="174" t="s">
        <v>463</v>
      </c>
      <c r="D63" s="175">
        <v>2</v>
      </c>
      <c r="E63" s="176" t="s">
        <v>260</v>
      </c>
      <c r="F63" s="179">
        <v>2.3455421924591064</v>
      </c>
      <c r="G63" s="178">
        <v>19.198448181152344</v>
      </c>
    </row>
    <row r="64" spans="1:7" ht="12.75" customHeight="1">
      <c r="A64" s="649"/>
      <c r="B64" s="174" t="s">
        <v>439</v>
      </c>
      <c r="C64" s="174" t="s">
        <v>464</v>
      </c>
      <c r="D64" s="175">
        <v>1</v>
      </c>
      <c r="E64" s="176" t="s">
        <v>260</v>
      </c>
      <c r="F64" s="179">
        <v>3.1737632751464844</v>
      </c>
      <c r="G64" s="178">
        <v>4.034844398498535</v>
      </c>
    </row>
    <row r="65" spans="1:7" ht="12.75" customHeight="1">
      <c r="A65" s="649"/>
      <c r="B65" s="174" t="s">
        <v>440</v>
      </c>
      <c r="C65" s="174" t="s">
        <v>465</v>
      </c>
      <c r="D65" s="175">
        <v>1</v>
      </c>
      <c r="E65" s="176" t="s">
        <v>261</v>
      </c>
      <c r="F65" s="179">
        <v>0</v>
      </c>
      <c r="G65" s="178">
        <v>0</v>
      </c>
    </row>
    <row r="66" spans="1:7" ht="12.75" customHeight="1">
      <c r="A66" s="649"/>
      <c r="B66" s="174" t="s">
        <v>441</v>
      </c>
      <c r="C66" s="174" t="s">
        <v>416</v>
      </c>
      <c r="D66" s="175">
        <v>4</v>
      </c>
      <c r="E66" s="176" t="s">
        <v>260</v>
      </c>
      <c r="F66" s="179">
        <v>13.475604057312012</v>
      </c>
      <c r="G66" s="178">
        <v>30.718957901000977</v>
      </c>
    </row>
    <row r="67" spans="1:7" s="106" customFormat="1" ht="12.75" customHeight="1">
      <c r="A67" s="649"/>
      <c r="B67" s="431" t="s">
        <v>442</v>
      </c>
      <c r="C67" s="432" t="s">
        <v>466</v>
      </c>
      <c r="D67" s="433">
        <v>1</v>
      </c>
      <c r="E67" s="420" t="s">
        <v>261</v>
      </c>
      <c r="F67" s="434">
        <v>8.34915542602539</v>
      </c>
      <c r="G67" s="421">
        <v>19.26311492919922</v>
      </c>
    </row>
    <row r="68" spans="1:7" s="106" customFormat="1" ht="12.75" customHeight="1" thickBot="1">
      <c r="A68" s="650"/>
      <c r="B68" s="436" t="s">
        <v>443</v>
      </c>
      <c r="C68" s="437" t="s">
        <v>467</v>
      </c>
      <c r="D68" s="194">
        <v>1</v>
      </c>
      <c r="E68" s="428" t="s">
        <v>261</v>
      </c>
      <c r="F68" s="438">
        <v>8.39001178741455</v>
      </c>
      <c r="G68" s="430">
        <v>5.921184062957764</v>
      </c>
    </row>
    <row r="69" spans="1:7" s="106" customFormat="1" ht="12.75" customHeight="1">
      <c r="A69" s="648" t="s">
        <v>232</v>
      </c>
      <c r="B69" s="180" t="s">
        <v>376</v>
      </c>
      <c r="C69" s="181" t="s">
        <v>377</v>
      </c>
      <c r="D69" s="182">
        <v>3</v>
      </c>
      <c r="E69" s="191" t="s">
        <v>260</v>
      </c>
      <c r="F69" s="184">
        <v>3.3186073303222656</v>
      </c>
      <c r="G69" s="185">
        <v>30.4057674407959</v>
      </c>
    </row>
    <row r="70" spans="1:7" s="106" customFormat="1" ht="12.75" customHeight="1">
      <c r="A70" s="649"/>
      <c r="B70" s="173" t="s">
        <v>468</v>
      </c>
      <c r="C70" s="186" t="s">
        <v>379</v>
      </c>
      <c r="D70" s="187">
        <v>3</v>
      </c>
      <c r="E70" s="176" t="s">
        <v>260</v>
      </c>
      <c r="F70" s="188">
        <v>2.078543186187744</v>
      </c>
      <c r="G70" s="178">
        <v>30.551137924194336</v>
      </c>
    </row>
    <row r="71" spans="1:7" s="106" customFormat="1" ht="12.75" customHeight="1">
      <c r="A71" s="649"/>
      <c r="B71" s="173" t="s">
        <v>380</v>
      </c>
      <c r="C71" s="186" t="s">
        <v>381</v>
      </c>
      <c r="D71" s="187">
        <v>2</v>
      </c>
      <c r="E71" s="176" t="s">
        <v>260</v>
      </c>
      <c r="F71" s="188">
        <v>1.320592999458313</v>
      </c>
      <c r="G71" s="178">
        <v>19.060791015625</v>
      </c>
    </row>
    <row r="72" spans="1:7" s="106" customFormat="1" ht="12.75" customHeight="1">
      <c r="A72" s="649"/>
      <c r="B72" s="173" t="s">
        <v>389</v>
      </c>
      <c r="C72" s="186" t="s">
        <v>390</v>
      </c>
      <c r="D72" s="187">
        <v>3</v>
      </c>
      <c r="E72" s="189" t="s">
        <v>260</v>
      </c>
      <c r="F72" s="188">
        <v>2.022189140319824</v>
      </c>
      <c r="G72" s="178">
        <v>30.303890228271484</v>
      </c>
    </row>
    <row r="73" spans="1:7" s="106" customFormat="1" ht="12.75" customHeight="1">
      <c r="A73" s="649"/>
      <c r="B73" s="173" t="s">
        <v>397</v>
      </c>
      <c r="C73" s="186" t="s">
        <v>398</v>
      </c>
      <c r="D73" s="187">
        <v>4</v>
      </c>
      <c r="E73" s="189" t="s">
        <v>260</v>
      </c>
      <c r="F73" s="188">
        <v>4.5216593742370605</v>
      </c>
      <c r="G73" s="178">
        <v>36.686100006103516</v>
      </c>
    </row>
    <row r="74" spans="1:7" s="106" customFormat="1" ht="12.75" customHeight="1">
      <c r="A74" s="649"/>
      <c r="B74" s="173" t="s">
        <v>399</v>
      </c>
      <c r="C74" s="186" t="s">
        <v>400</v>
      </c>
      <c r="D74" s="187">
        <v>2</v>
      </c>
      <c r="E74" s="189" t="s">
        <v>260</v>
      </c>
      <c r="F74" s="188">
        <v>1.8989818096160889</v>
      </c>
      <c r="G74" s="178">
        <v>18.606828689575195</v>
      </c>
    </row>
    <row r="75" spans="1:7" s="106" customFormat="1" ht="12.75" customHeight="1">
      <c r="A75" s="649"/>
      <c r="B75" s="173" t="s">
        <v>401</v>
      </c>
      <c r="C75" s="186" t="s">
        <v>402</v>
      </c>
      <c r="D75" s="187">
        <v>5</v>
      </c>
      <c r="E75" s="189" t="s">
        <v>260</v>
      </c>
      <c r="F75" s="188">
        <v>5.199368000030518</v>
      </c>
      <c r="G75" s="178">
        <v>46.96204376220703</v>
      </c>
    </row>
    <row r="76" spans="1:7" s="106" customFormat="1" ht="12.75" customHeight="1">
      <c r="A76" s="649"/>
      <c r="B76" s="173" t="s">
        <v>451</v>
      </c>
      <c r="C76" s="186" t="s">
        <v>473</v>
      </c>
      <c r="D76" s="187">
        <v>1</v>
      </c>
      <c r="E76" s="176" t="s">
        <v>261</v>
      </c>
      <c r="F76" s="188">
        <v>4.178933620452881</v>
      </c>
      <c r="G76" s="178">
        <v>2.611152410507202</v>
      </c>
    </row>
    <row r="77" spans="1:7" s="106" customFormat="1" ht="12.75" customHeight="1">
      <c r="A77" s="649"/>
      <c r="B77" s="173" t="s">
        <v>427</v>
      </c>
      <c r="C77" s="186" t="s">
        <v>452</v>
      </c>
      <c r="D77" s="187">
        <v>1</v>
      </c>
      <c r="E77" s="176" t="s">
        <v>260</v>
      </c>
      <c r="F77" s="188">
        <v>2.977494716644287</v>
      </c>
      <c r="G77" s="178">
        <v>7.870465278625488</v>
      </c>
    </row>
    <row r="78" spans="1:7" s="106" customFormat="1" ht="12.75" customHeight="1">
      <c r="A78" s="649"/>
      <c r="B78" s="173" t="s">
        <v>428</v>
      </c>
      <c r="C78" s="186" t="s">
        <v>474</v>
      </c>
      <c r="D78" s="187">
        <v>1</v>
      </c>
      <c r="E78" s="189" t="s">
        <v>260</v>
      </c>
      <c r="F78" s="188">
        <v>2.2300119400024414</v>
      </c>
      <c r="G78" s="178">
        <v>34.92594909667969</v>
      </c>
    </row>
    <row r="79" spans="1:7" s="106" customFormat="1" ht="12.75" customHeight="1">
      <c r="A79" s="649"/>
      <c r="B79" s="173" t="s">
        <v>469</v>
      </c>
      <c r="C79" s="186" t="s">
        <v>475</v>
      </c>
      <c r="D79" s="187">
        <v>3</v>
      </c>
      <c r="E79" s="189" t="s">
        <v>260</v>
      </c>
      <c r="F79" s="188">
        <v>3.8650901317596436</v>
      </c>
      <c r="G79" s="178">
        <v>29.014202117919922</v>
      </c>
    </row>
    <row r="80" spans="1:7" s="106" customFormat="1" ht="12.75" customHeight="1">
      <c r="A80" s="649"/>
      <c r="B80" s="173" t="s">
        <v>470</v>
      </c>
      <c r="C80" s="186" t="s">
        <v>476</v>
      </c>
      <c r="D80" s="187">
        <v>2</v>
      </c>
      <c r="E80" s="189" t="s">
        <v>261</v>
      </c>
      <c r="F80" s="188">
        <v>12.777774810791016</v>
      </c>
      <c r="G80" s="178">
        <v>13.042938232421875</v>
      </c>
    </row>
    <row r="81" spans="1:7" s="106" customFormat="1" ht="12.75" customHeight="1">
      <c r="A81" s="649"/>
      <c r="B81" s="173" t="s">
        <v>441</v>
      </c>
      <c r="C81" s="186" t="s">
        <v>416</v>
      </c>
      <c r="D81" s="187">
        <v>4</v>
      </c>
      <c r="E81" s="189" t="s">
        <v>260</v>
      </c>
      <c r="F81" s="188">
        <v>12.853294372558594</v>
      </c>
      <c r="G81" s="178">
        <v>32.29337692260742</v>
      </c>
    </row>
    <row r="82" spans="1:7" s="106" customFormat="1" ht="12.75" customHeight="1">
      <c r="A82" s="649"/>
      <c r="B82" s="173" t="s">
        <v>471</v>
      </c>
      <c r="C82" s="186" t="s">
        <v>477</v>
      </c>
      <c r="D82" s="187">
        <v>1</v>
      </c>
      <c r="E82" s="189" t="s">
        <v>261</v>
      </c>
      <c r="F82" s="188">
        <v>4.767387390136719</v>
      </c>
      <c r="G82" s="178">
        <v>6.192780017852783</v>
      </c>
    </row>
    <row r="83" spans="1:7" s="106" customFormat="1" ht="12.75" customHeight="1" thickBot="1">
      <c r="A83" s="650"/>
      <c r="B83" s="436" t="s">
        <v>472</v>
      </c>
      <c r="C83" s="437" t="s">
        <v>478</v>
      </c>
      <c r="D83" s="194">
        <v>1</v>
      </c>
      <c r="E83" s="427" t="s">
        <v>260</v>
      </c>
      <c r="F83" s="438">
        <v>1.2031919956207275</v>
      </c>
      <c r="G83" s="430">
        <v>8.833015441894531</v>
      </c>
    </row>
    <row r="84" spans="1:7" s="106" customFormat="1" ht="12.75" customHeight="1">
      <c r="A84" s="648" t="s">
        <v>233</v>
      </c>
      <c r="B84" s="180" t="s">
        <v>376</v>
      </c>
      <c r="C84" s="181" t="s">
        <v>484</v>
      </c>
      <c r="D84" s="182">
        <v>2</v>
      </c>
      <c r="E84" s="183" t="s">
        <v>260</v>
      </c>
      <c r="F84" s="184">
        <v>2.8274729251861572</v>
      </c>
      <c r="G84" s="185">
        <v>17.385046005249023</v>
      </c>
    </row>
    <row r="85" spans="1:7" s="106" customFormat="1" ht="12.75" customHeight="1">
      <c r="A85" s="649"/>
      <c r="B85" s="173" t="s">
        <v>468</v>
      </c>
      <c r="C85" s="186" t="s">
        <v>379</v>
      </c>
      <c r="D85" s="187">
        <v>3</v>
      </c>
      <c r="E85" s="175" t="s">
        <v>260</v>
      </c>
      <c r="F85" s="188">
        <v>2.444913148880005</v>
      </c>
      <c r="G85" s="178">
        <v>24.748781204223633</v>
      </c>
    </row>
    <row r="86" spans="1:7" s="106" customFormat="1" ht="12.75" customHeight="1">
      <c r="A86" s="649"/>
      <c r="B86" s="173" t="s">
        <v>380</v>
      </c>
      <c r="C86" s="186" t="s">
        <v>444</v>
      </c>
      <c r="D86" s="187">
        <v>1</v>
      </c>
      <c r="E86" s="175" t="s">
        <v>260</v>
      </c>
      <c r="F86" s="188">
        <v>0.9059848189353943</v>
      </c>
      <c r="G86" s="178">
        <v>7.614397048950195</v>
      </c>
    </row>
    <row r="87" spans="1:7" s="106" customFormat="1" ht="12.75" customHeight="1">
      <c r="A87" s="649"/>
      <c r="B87" s="173" t="s">
        <v>383</v>
      </c>
      <c r="C87" s="186" t="s">
        <v>384</v>
      </c>
      <c r="D87" s="187">
        <v>1</v>
      </c>
      <c r="E87" s="175" t="s">
        <v>262</v>
      </c>
      <c r="F87" s="188">
        <v>2.2312352657318115</v>
      </c>
      <c r="G87" s="178">
        <v>19.023313522338867</v>
      </c>
    </row>
    <row r="88" spans="1:7" s="106" customFormat="1" ht="12.75" customHeight="1">
      <c r="A88" s="649"/>
      <c r="B88" s="173" t="s">
        <v>479</v>
      </c>
      <c r="C88" s="186" t="s">
        <v>485</v>
      </c>
      <c r="D88" s="187">
        <v>1</v>
      </c>
      <c r="E88" s="175" t="s">
        <v>261</v>
      </c>
      <c r="F88" s="188">
        <v>6.709245681762695</v>
      </c>
      <c r="G88" s="178">
        <v>23.469202041625977</v>
      </c>
    </row>
    <row r="89" spans="1:7" s="106" customFormat="1" ht="12.75" customHeight="1">
      <c r="A89" s="649"/>
      <c r="B89" s="173" t="s">
        <v>387</v>
      </c>
      <c r="C89" s="186" t="s">
        <v>447</v>
      </c>
      <c r="D89" s="187">
        <v>2</v>
      </c>
      <c r="E89" s="175" t="s">
        <v>260</v>
      </c>
      <c r="F89" s="188">
        <v>1.8247601985931396</v>
      </c>
      <c r="G89" s="178">
        <v>15.522350311279297</v>
      </c>
    </row>
    <row r="90" spans="1:7" s="106" customFormat="1" ht="12.75" customHeight="1">
      <c r="A90" s="649"/>
      <c r="B90" s="173" t="s">
        <v>424</v>
      </c>
      <c r="C90" s="186" t="s">
        <v>390</v>
      </c>
      <c r="D90" s="187">
        <v>2</v>
      </c>
      <c r="E90" s="175" t="s">
        <v>260</v>
      </c>
      <c r="F90" s="188">
        <v>1.6027483940124512</v>
      </c>
      <c r="G90" s="178">
        <v>16.78826332092285</v>
      </c>
    </row>
    <row r="91" spans="1:7" s="106" customFormat="1" ht="12.75" customHeight="1">
      <c r="A91" s="649"/>
      <c r="B91" s="173" t="s">
        <v>480</v>
      </c>
      <c r="C91" s="186" t="s">
        <v>486</v>
      </c>
      <c r="D91" s="187">
        <v>1</v>
      </c>
      <c r="E91" s="175" t="s">
        <v>261</v>
      </c>
      <c r="F91" s="188">
        <v>7.0407257080078125</v>
      </c>
      <c r="G91" s="178">
        <v>18.837871551513672</v>
      </c>
    </row>
    <row r="92" spans="1:7" s="106" customFormat="1" ht="12.75" customHeight="1">
      <c r="A92" s="649"/>
      <c r="B92" s="173" t="s">
        <v>397</v>
      </c>
      <c r="C92" s="186" t="s">
        <v>398</v>
      </c>
      <c r="D92" s="187">
        <v>4</v>
      </c>
      <c r="E92" s="175" t="s">
        <v>260</v>
      </c>
      <c r="F92" s="188">
        <v>4.781407356262207</v>
      </c>
      <c r="G92" s="178">
        <v>33.87201690673828</v>
      </c>
    </row>
    <row r="93" spans="1:7" s="106" customFormat="1" ht="12.75" customHeight="1">
      <c r="A93" s="649"/>
      <c r="B93" s="173" t="s">
        <v>399</v>
      </c>
      <c r="C93" s="186" t="s">
        <v>400</v>
      </c>
      <c r="D93" s="187">
        <v>2</v>
      </c>
      <c r="E93" s="175" t="s">
        <v>260</v>
      </c>
      <c r="F93" s="188">
        <v>1.8621282577514648</v>
      </c>
      <c r="G93" s="178">
        <v>17.485349655151367</v>
      </c>
    </row>
    <row r="94" spans="1:7" s="106" customFormat="1" ht="12.75" customHeight="1">
      <c r="A94" s="649"/>
      <c r="B94" s="173" t="s">
        <v>401</v>
      </c>
      <c r="C94" s="186" t="s">
        <v>402</v>
      </c>
      <c r="D94" s="187">
        <v>5</v>
      </c>
      <c r="E94" s="175" t="s">
        <v>260</v>
      </c>
      <c r="F94" s="188">
        <v>5.260593891143799</v>
      </c>
      <c r="G94" s="178">
        <v>44.86341857910156</v>
      </c>
    </row>
    <row r="95" spans="1:7" s="106" customFormat="1" ht="12.75" customHeight="1">
      <c r="A95" s="649"/>
      <c r="B95" s="173" t="s">
        <v>473</v>
      </c>
      <c r="C95" s="186" t="s">
        <v>487</v>
      </c>
      <c r="D95" s="187">
        <v>1</v>
      </c>
      <c r="E95" s="175" t="s">
        <v>261</v>
      </c>
      <c r="F95" s="188">
        <v>7.097384452819824</v>
      </c>
      <c r="G95" s="178">
        <v>11.774682998657227</v>
      </c>
    </row>
    <row r="96" spans="1:7" s="106" customFormat="1" ht="12.75" customHeight="1">
      <c r="A96" s="649"/>
      <c r="B96" s="173" t="s">
        <v>427</v>
      </c>
      <c r="C96" s="186" t="s">
        <v>488</v>
      </c>
      <c r="D96" s="187">
        <v>3</v>
      </c>
      <c r="E96" s="175" t="s">
        <v>262</v>
      </c>
      <c r="F96" s="188">
        <v>7.3944597244262695</v>
      </c>
      <c r="G96" s="178">
        <v>70.51544189453125</v>
      </c>
    </row>
    <row r="97" spans="1:7" s="106" customFormat="1" ht="12.75" customHeight="1">
      <c r="A97" s="649"/>
      <c r="B97" s="173" t="s">
        <v>481</v>
      </c>
      <c r="C97" s="186" t="s">
        <v>453</v>
      </c>
      <c r="D97" s="187">
        <v>1</v>
      </c>
      <c r="E97" s="175" t="s">
        <v>261</v>
      </c>
      <c r="F97" s="188">
        <v>5.21002721786499</v>
      </c>
      <c r="G97" s="178">
        <v>14.451862335205078</v>
      </c>
    </row>
    <row r="98" spans="1:7" s="106" customFormat="1" ht="12.75" customHeight="1">
      <c r="A98" s="649"/>
      <c r="B98" s="173" t="s">
        <v>482</v>
      </c>
      <c r="C98" s="186" t="s">
        <v>489</v>
      </c>
      <c r="D98" s="187">
        <v>1</v>
      </c>
      <c r="E98" s="175" t="s">
        <v>261</v>
      </c>
      <c r="F98" s="188">
        <v>7.395201683044434</v>
      </c>
      <c r="G98" s="178">
        <v>22.151704788208008</v>
      </c>
    </row>
    <row r="99" spans="1:7" s="106" customFormat="1" ht="12.75" customHeight="1">
      <c r="A99" s="649"/>
      <c r="B99" s="173" t="s">
        <v>441</v>
      </c>
      <c r="C99" s="186" t="s">
        <v>416</v>
      </c>
      <c r="D99" s="187">
        <v>4</v>
      </c>
      <c r="E99" s="175" t="s">
        <v>260</v>
      </c>
      <c r="F99" s="188">
        <v>15.073528289794922</v>
      </c>
      <c r="G99" s="178">
        <v>36.50889205932617</v>
      </c>
    </row>
    <row r="100" spans="1:7" s="106" customFormat="1" ht="12.75" customHeight="1" thickBot="1">
      <c r="A100" s="650"/>
      <c r="B100" s="436" t="s">
        <v>483</v>
      </c>
      <c r="C100" s="437" t="s">
        <v>490</v>
      </c>
      <c r="D100" s="194">
        <v>1</v>
      </c>
      <c r="E100" s="427" t="s">
        <v>261</v>
      </c>
      <c r="F100" s="438">
        <v>10.422975540161133</v>
      </c>
      <c r="G100" s="430">
        <v>4.428144454956055</v>
      </c>
    </row>
    <row r="101" spans="2:11" s="89" customFormat="1" ht="12.75" customHeight="1">
      <c r="B101" s="195"/>
      <c r="C101" s="196"/>
      <c r="D101" s="196"/>
      <c r="E101" s="197"/>
      <c r="F101" s="9"/>
      <c r="G101" s="9"/>
      <c r="H101" s="192"/>
      <c r="I101" s="193"/>
      <c r="J101" s="193"/>
      <c r="K101" s="193"/>
    </row>
    <row r="102" spans="2:11" s="89" customFormat="1" ht="12.75" customHeight="1">
      <c r="B102" s="195"/>
      <c r="C102" s="196"/>
      <c r="D102" s="196"/>
      <c r="E102" s="197"/>
      <c r="F102" s="9"/>
      <c r="G102" s="9"/>
      <c r="H102" s="192"/>
      <c r="I102" s="193"/>
      <c r="J102" s="193"/>
      <c r="K102" s="193"/>
    </row>
    <row r="103" spans="2:11" s="89" customFormat="1" ht="12.75" customHeight="1">
      <c r="B103" s="9"/>
      <c r="C103" s="9"/>
      <c r="D103" s="9"/>
      <c r="E103" s="9"/>
      <c r="F103" s="9"/>
      <c r="G103" s="9"/>
      <c r="H103" s="192"/>
      <c r="I103" s="193"/>
      <c r="J103" s="193"/>
      <c r="K103" s="193"/>
    </row>
    <row r="104" spans="1:10" ht="15">
      <c r="A104" s="654" t="s">
        <v>269</v>
      </c>
      <c r="B104" s="654"/>
      <c r="C104" s="654"/>
      <c r="D104" s="654"/>
      <c r="E104" s="654"/>
      <c r="F104" s="654"/>
      <c r="H104" s="199"/>
      <c r="J104" s="136"/>
    </row>
    <row r="105" spans="1:10" ht="15.75" thickBot="1">
      <c r="A105" s="655"/>
      <c r="B105" s="655"/>
      <c r="C105" s="655"/>
      <c r="D105" s="655"/>
      <c r="E105" s="655"/>
      <c r="H105" s="136"/>
      <c r="J105" s="136"/>
    </row>
    <row r="106" spans="1:10" s="201" customFormat="1" ht="33.75" customHeight="1" thickBot="1">
      <c r="A106" s="651" t="s">
        <v>267</v>
      </c>
      <c r="B106" s="68" t="s">
        <v>225</v>
      </c>
      <c r="C106" s="69" t="s">
        <v>226</v>
      </c>
      <c r="D106" s="69" t="s">
        <v>227</v>
      </c>
      <c r="E106" s="70" t="s">
        <v>210</v>
      </c>
      <c r="F106" s="70" t="s">
        <v>228</v>
      </c>
      <c r="G106" s="70" t="s">
        <v>234</v>
      </c>
      <c r="H106" s="70" t="s">
        <v>235</v>
      </c>
      <c r="I106" s="70" t="s">
        <v>236</v>
      </c>
      <c r="J106" s="200"/>
    </row>
    <row r="107" spans="1:11" ht="12.75">
      <c r="A107" s="652"/>
      <c r="B107" s="439" t="s">
        <v>491</v>
      </c>
      <c r="C107" s="439" t="s">
        <v>550</v>
      </c>
      <c r="D107" s="442">
        <v>3</v>
      </c>
      <c r="E107" s="440" t="s">
        <v>260</v>
      </c>
      <c r="F107" s="440">
        <v>0</v>
      </c>
      <c r="G107" s="440">
        <v>0</v>
      </c>
      <c r="H107" s="440">
        <v>0</v>
      </c>
      <c r="I107" s="440">
        <v>0</v>
      </c>
      <c r="J107" s="441" t="s">
        <v>345</v>
      </c>
      <c r="K107" s="202"/>
    </row>
    <row r="108" spans="1:9" ht="12.75">
      <c r="A108" s="652"/>
      <c r="B108" s="107" t="s">
        <v>492</v>
      </c>
      <c r="C108" s="107" t="s">
        <v>551</v>
      </c>
      <c r="D108" s="442">
        <v>4</v>
      </c>
      <c r="E108" s="203" t="s">
        <v>261</v>
      </c>
      <c r="F108" s="203">
        <v>1.2971636056900024</v>
      </c>
      <c r="G108" s="203">
        <v>44.76798629760742</v>
      </c>
      <c r="H108" s="203">
        <v>3.160963535308838</v>
      </c>
      <c r="I108" s="203">
        <v>0.0024450693745166063</v>
      </c>
    </row>
    <row r="109" spans="1:9" ht="12.75">
      <c r="A109" s="652"/>
      <c r="B109" s="107" t="s">
        <v>493</v>
      </c>
      <c r="C109" s="107" t="s">
        <v>552</v>
      </c>
      <c r="D109" s="442">
        <v>11</v>
      </c>
      <c r="E109" s="203" t="s">
        <v>260</v>
      </c>
      <c r="F109" s="203">
        <v>1.3599135875701904</v>
      </c>
      <c r="G109" s="203">
        <v>60.721092224121094</v>
      </c>
      <c r="H109" s="203">
        <v>0.018272200599312782</v>
      </c>
      <c r="I109" s="203">
        <v>0</v>
      </c>
    </row>
    <row r="110" spans="1:9" ht="12.75">
      <c r="A110" s="652"/>
      <c r="B110" s="107" t="s">
        <v>494</v>
      </c>
      <c r="C110" s="107" t="s">
        <v>264</v>
      </c>
      <c r="D110" s="442">
        <v>3</v>
      </c>
      <c r="E110" s="203" t="s">
        <v>261</v>
      </c>
      <c r="F110" s="203">
        <v>0.881816029548645</v>
      </c>
      <c r="G110" s="203">
        <v>13.040445327758789</v>
      </c>
      <c r="H110" s="203">
        <v>0.0006814157823100686</v>
      </c>
      <c r="I110" s="203">
        <v>0.003382188966497779</v>
      </c>
    </row>
    <row r="111" spans="1:9" ht="12.75">
      <c r="A111" s="652"/>
      <c r="B111" s="107" t="s">
        <v>495</v>
      </c>
      <c r="C111" s="107" t="s">
        <v>553</v>
      </c>
      <c r="D111" s="442">
        <v>3</v>
      </c>
      <c r="E111" s="203" t="s">
        <v>260</v>
      </c>
      <c r="F111" s="203">
        <v>0.6511432528495789</v>
      </c>
      <c r="G111" s="203">
        <v>17.241891860961914</v>
      </c>
      <c r="H111" s="203">
        <v>0.004585635382682085</v>
      </c>
      <c r="I111" s="203">
        <v>0.013542979024350643</v>
      </c>
    </row>
    <row r="112" spans="1:9" ht="12.75">
      <c r="A112" s="652"/>
      <c r="B112" s="107" t="s">
        <v>496</v>
      </c>
      <c r="C112" s="107" t="s">
        <v>554</v>
      </c>
      <c r="D112" s="442">
        <v>1</v>
      </c>
      <c r="E112" s="203" t="s">
        <v>262</v>
      </c>
      <c r="F112" s="203">
        <v>10.716947555541992</v>
      </c>
      <c r="G112" s="203">
        <v>6.599636077880859</v>
      </c>
      <c r="H112" s="203">
        <v>0.0002340674545848742</v>
      </c>
      <c r="I112" s="203">
        <v>0.011615351773798466</v>
      </c>
    </row>
    <row r="113" spans="1:9" ht="12.75">
      <c r="A113" s="652"/>
      <c r="B113" s="107" t="s">
        <v>497</v>
      </c>
      <c r="C113" s="107" t="s">
        <v>555</v>
      </c>
      <c r="D113" s="442">
        <v>2</v>
      </c>
      <c r="E113" s="203" t="s">
        <v>261</v>
      </c>
      <c r="F113" s="203">
        <v>1.2854316234588623</v>
      </c>
      <c r="G113" s="203">
        <v>10.086639404296875</v>
      </c>
      <c r="H113" s="203">
        <v>0.00036821558023802936</v>
      </c>
      <c r="I113" s="203">
        <v>1.6715677702450193E-05</v>
      </c>
    </row>
    <row r="114" spans="1:9" ht="12.75">
      <c r="A114" s="652"/>
      <c r="B114" s="107" t="s">
        <v>498</v>
      </c>
      <c r="C114" s="107" t="s">
        <v>556</v>
      </c>
      <c r="D114" s="442">
        <v>16</v>
      </c>
      <c r="E114" s="203" t="s">
        <v>260</v>
      </c>
      <c r="F114" s="203">
        <v>3.944235324859619</v>
      </c>
      <c r="G114" s="203">
        <v>91.73464965820312</v>
      </c>
      <c r="H114" s="203">
        <v>0.07019814848899841</v>
      </c>
      <c r="I114" s="203">
        <v>0.002037747297435999</v>
      </c>
    </row>
    <row r="115" spans="1:9" ht="12.75">
      <c r="A115" s="652"/>
      <c r="B115" s="107" t="s">
        <v>499</v>
      </c>
      <c r="C115" s="107" t="s">
        <v>557</v>
      </c>
      <c r="D115" s="442">
        <v>5</v>
      </c>
      <c r="E115" s="203" t="s">
        <v>260</v>
      </c>
      <c r="F115" s="203">
        <v>0.501624345779419</v>
      </c>
      <c r="G115" s="203">
        <v>27.983747482299805</v>
      </c>
      <c r="H115" s="203">
        <v>0.025490503758192062</v>
      </c>
      <c r="I115" s="203">
        <v>0</v>
      </c>
    </row>
    <row r="116" spans="1:9" ht="12.75">
      <c r="A116" s="652"/>
      <c r="B116" s="107" t="s">
        <v>500</v>
      </c>
      <c r="C116" s="107" t="s">
        <v>558</v>
      </c>
      <c r="D116" s="442">
        <v>9</v>
      </c>
      <c r="E116" s="203" t="s">
        <v>260</v>
      </c>
      <c r="F116" s="203">
        <v>1.0311503410339355</v>
      </c>
      <c r="G116" s="203">
        <v>47.26270294189453</v>
      </c>
      <c r="H116" s="203">
        <v>0.033591169863939285</v>
      </c>
      <c r="I116" s="203">
        <v>0</v>
      </c>
    </row>
    <row r="117" spans="1:9" ht="12.75">
      <c r="A117" s="652"/>
      <c r="B117" s="107" t="s">
        <v>501</v>
      </c>
      <c r="C117" s="107" t="s">
        <v>559</v>
      </c>
      <c r="D117" s="442">
        <v>1</v>
      </c>
      <c r="E117" s="203" t="s">
        <v>262</v>
      </c>
      <c r="F117" s="203">
        <v>0.10642455518245697</v>
      </c>
      <c r="G117" s="203">
        <v>4.9800004959106445</v>
      </c>
      <c r="H117" s="203">
        <v>0.007362032774835825</v>
      </c>
      <c r="I117" s="203">
        <v>0</v>
      </c>
    </row>
    <row r="118" spans="1:9" ht="12.75">
      <c r="A118" s="652"/>
      <c r="B118" s="107" t="s">
        <v>502</v>
      </c>
      <c r="C118" s="107" t="s">
        <v>560</v>
      </c>
      <c r="D118" s="442">
        <v>18</v>
      </c>
      <c r="E118" s="203" t="s">
        <v>261</v>
      </c>
      <c r="F118" s="203">
        <v>3.656486988067627</v>
      </c>
      <c r="G118" s="203">
        <v>109.84805297851562</v>
      </c>
      <c r="H118" s="203">
        <v>1.2011383771896362</v>
      </c>
      <c r="I118" s="203">
        <v>0.007915430702269077</v>
      </c>
    </row>
    <row r="119" spans="1:9" ht="12.75">
      <c r="A119" s="652"/>
      <c r="B119" s="107" t="s">
        <v>503</v>
      </c>
      <c r="C119" s="107" t="s">
        <v>561</v>
      </c>
      <c r="D119" s="442">
        <v>2</v>
      </c>
      <c r="E119" s="203" t="s">
        <v>260</v>
      </c>
      <c r="F119" s="203">
        <v>0.22249630093574524</v>
      </c>
      <c r="G119" s="203">
        <v>11.108111381530762</v>
      </c>
      <c r="H119" s="203">
        <v>0.009637642651796341</v>
      </c>
      <c r="I119" s="203">
        <v>0</v>
      </c>
    </row>
    <row r="120" spans="1:9" ht="12.75">
      <c r="A120" s="652"/>
      <c r="B120" s="107" t="s">
        <v>504</v>
      </c>
      <c r="C120" s="107" t="s">
        <v>562</v>
      </c>
      <c r="D120" s="442">
        <v>1</v>
      </c>
      <c r="E120" s="203" t="s">
        <v>260</v>
      </c>
      <c r="F120" s="203">
        <v>5.781013488769531</v>
      </c>
      <c r="G120" s="203">
        <v>4.926461696624756</v>
      </c>
      <c r="H120" s="203">
        <v>0.0003164723748341203</v>
      </c>
      <c r="I120" s="203">
        <v>0.02105437032878399</v>
      </c>
    </row>
    <row r="121" spans="1:9" ht="12.75">
      <c r="A121" s="652"/>
      <c r="B121" s="107" t="s">
        <v>505</v>
      </c>
      <c r="C121" s="107" t="s">
        <v>563</v>
      </c>
      <c r="D121" s="442">
        <v>3</v>
      </c>
      <c r="E121" s="203" t="s">
        <v>260</v>
      </c>
      <c r="F121" s="203">
        <v>8.931708335876465</v>
      </c>
      <c r="G121" s="203">
        <v>26.99273109436035</v>
      </c>
      <c r="H121" s="203">
        <v>0.012564850971102715</v>
      </c>
      <c r="I121" s="203">
        <v>0.023683303967118263</v>
      </c>
    </row>
    <row r="122" spans="1:9" ht="12.75">
      <c r="A122" s="652"/>
      <c r="B122" s="107" t="s">
        <v>506</v>
      </c>
      <c r="C122" s="107" t="s">
        <v>564</v>
      </c>
      <c r="D122" s="442">
        <v>5</v>
      </c>
      <c r="E122" s="203" t="s">
        <v>261</v>
      </c>
      <c r="F122" s="203">
        <v>8.214245796203613</v>
      </c>
      <c r="G122" s="203">
        <v>28.599790573120117</v>
      </c>
      <c r="H122" s="203">
        <v>2.956662654876709</v>
      </c>
      <c r="I122" s="203">
        <v>0.03685733675956726</v>
      </c>
    </row>
    <row r="123" spans="1:9" ht="12.75">
      <c r="A123" s="652"/>
      <c r="B123" s="107" t="s">
        <v>507</v>
      </c>
      <c r="C123" s="107" t="s">
        <v>565</v>
      </c>
      <c r="D123" s="442">
        <v>1</v>
      </c>
      <c r="E123" s="203" t="s">
        <v>260</v>
      </c>
      <c r="F123" s="203">
        <v>1.6945377588272095</v>
      </c>
      <c r="G123" s="203">
        <v>8.995262145996094</v>
      </c>
      <c r="H123" s="203">
        <v>0.03133891895413399</v>
      </c>
      <c r="I123" s="203">
        <v>0.001488385139964521</v>
      </c>
    </row>
    <row r="124" spans="1:9" ht="12.75">
      <c r="A124" s="652"/>
      <c r="B124" s="107" t="s">
        <v>508</v>
      </c>
      <c r="C124" s="107" t="s">
        <v>566</v>
      </c>
      <c r="D124" s="442">
        <v>1</v>
      </c>
      <c r="E124" s="203" t="s">
        <v>260</v>
      </c>
      <c r="F124" s="203">
        <v>20.98479652404785</v>
      </c>
      <c r="G124" s="203">
        <v>8.862110137939453</v>
      </c>
      <c r="H124" s="203">
        <v>0.004587814677506685</v>
      </c>
      <c r="I124" s="203">
        <v>0.06223649904131889</v>
      </c>
    </row>
    <row r="125" spans="1:9" ht="12.75">
      <c r="A125" s="652"/>
      <c r="B125" s="107" t="s">
        <v>509</v>
      </c>
      <c r="C125" s="107" t="s">
        <v>567</v>
      </c>
      <c r="D125" s="442">
        <v>1</v>
      </c>
      <c r="E125" s="203" t="s">
        <v>260</v>
      </c>
      <c r="F125" s="203">
        <v>6.806123733520508</v>
      </c>
      <c r="G125" s="203">
        <v>9.686254501342773</v>
      </c>
      <c r="H125" s="203">
        <v>0.03403064236044884</v>
      </c>
      <c r="I125" s="203">
        <v>0.005339587107300758</v>
      </c>
    </row>
    <row r="126" spans="1:9" ht="12.75">
      <c r="A126" s="652"/>
      <c r="B126" s="107" t="s">
        <v>510</v>
      </c>
      <c r="C126" s="107" t="s">
        <v>568</v>
      </c>
      <c r="D126" s="442">
        <v>1</v>
      </c>
      <c r="E126" s="203" t="s">
        <v>260</v>
      </c>
      <c r="F126" s="203">
        <v>8.454830169677734</v>
      </c>
      <c r="G126" s="203">
        <v>8.66551399230957</v>
      </c>
      <c r="H126" s="203">
        <v>0.03456581383943558</v>
      </c>
      <c r="I126" s="203">
        <v>0.05350949987769127</v>
      </c>
    </row>
    <row r="127" spans="1:9" ht="12.75">
      <c r="A127" s="652"/>
      <c r="B127" s="107" t="s">
        <v>511</v>
      </c>
      <c r="C127" s="107" t="s">
        <v>569</v>
      </c>
      <c r="D127" s="442">
        <v>4</v>
      </c>
      <c r="E127" s="203" t="s">
        <v>260</v>
      </c>
      <c r="F127" s="203">
        <v>4.247664928436279</v>
      </c>
      <c r="G127" s="203">
        <v>22.45814323425293</v>
      </c>
      <c r="H127" s="203">
        <v>0.979773998260498</v>
      </c>
      <c r="I127" s="203">
        <v>0.02999551221728325</v>
      </c>
    </row>
    <row r="128" spans="1:9" ht="12.75">
      <c r="A128" s="652"/>
      <c r="B128" s="107" t="s">
        <v>512</v>
      </c>
      <c r="C128" s="107" t="s">
        <v>570</v>
      </c>
      <c r="D128" s="442">
        <v>3</v>
      </c>
      <c r="E128" s="203" t="s">
        <v>260</v>
      </c>
      <c r="F128" s="203">
        <v>2.547450542449951</v>
      </c>
      <c r="G128" s="203">
        <v>18.72285270690918</v>
      </c>
      <c r="H128" s="203">
        <v>0.10682973265647888</v>
      </c>
      <c r="I128" s="203">
        <v>0.015957176685333252</v>
      </c>
    </row>
    <row r="129" spans="1:9" ht="12.75">
      <c r="A129" s="652"/>
      <c r="B129" s="107" t="s">
        <v>513</v>
      </c>
      <c r="C129" s="107" t="s">
        <v>571</v>
      </c>
      <c r="D129" s="442">
        <v>1</v>
      </c>
      <c r="E129" s="203" t="s">
        <v>260</v>
      </c>
      <c r="F129" s="203">
        <v>0</v>
      </c>
      <c r="G129" s="203">
        <v>0</v>
      </c>
      <c r="H129" s="203">
        <v>0</v>
      </c>
      <c r="I129" s="203">
        <v>0</v>
      </c>
    </row>
    <row r="130" spans="1:9" ht="12.75">
      <c r="A130" s="652"/>
      <c r="B130" s="107" t="s">
        <v>514</v>
      </c>
      <c r="C130" s="107" t="s">
        <v>572</v>
      </c>
      <c r="D130" s="442">
        <v>2</v>
      </c>
      <c r="E130" s="203" t="s">
        <v>260</v>
      </c>
      <c r="F130" s="203">
        <v>4.387197017669678</v>
      </c>
      <c r="G130" s="203">
        <v>13.231498718261719</v>
      </c>
      <c r="H130" s="203">
        <v>0.20501774549484253</v>
      </c>
      <c r="I130" s="203">
        <v>0.03803681582212448</v>
      </c>
    </row>
    <row r="131" spans="1:9" ht="12.75">
      <c r="A131" s="652"/>
      <c r="B131" s="107" t="s">
        <v>515</v>
      </c>
      <c r="C131" s="107" t="s">
        <v>573</v>
      </c>
      <c r="D131" s="442">
        <v>1</v>
      </c>
      <c r="E131" s="203" t="s">
        <v>260</v>
      </c>
      <c r="F131" s="203">
        <v>0</v>
      </c>
      <c r="G131" s="203">
        <v>0</v>
      </c>
      <c r="H131" s="203">
        <v>0</v>
      </c>
      <c r="I131" s="203">
        <v>0</v>
      </c>
    </row>
    <row r="132" spans="1:9" ht="12.75">
      <c r="A132" s="652"/>
      <c r="B132" s="107" t="s">
        <v>516</v>
      </c>
      <c r="C132" s="107" t="s">
        <v>574</v>
      </c>
      <c r="D132" s="442">
        <v>3</v>
      </c>
      <c r="E132" s="203" t="s">
        <v>260</v>
      </c>
      <c r="F132" s="203">
        <v>4.026689529418945</v>
      </c>
      <c r="G132" s="203">
        <v>17.32299041748047</v>
      </c>
      <c r="H132" s="203">
        <v>1.2751164436340332</v>
      </c>
      <c r="I132" s="203">
        <v>0.012259808368980885</v>
      </c>
    </row>
    <row r="133" spans="1:9" ht="12.75">
      <c r="A133" s="652"/>
      <c r="B133" s="107" t="s">
        <v>517</v>
      </c>
      <c r="C133" s="107" t="s">
        <v>575</v>
      </c>
      <c r="D133" s="442">
        <v>1</v>
      </c>
      <c r="E133" s="203" t="s">
        <v>260</v>
      </c>
      <c r="F133" s="203">
        <v>3.852550983428955</v>
      </c>
      <c r="G133" s="203">
        <v>7.801681041717529</v>
      </c>
      <c r="H133" s="203">
        <v>0.19123400747776031</v>
      </c>
      <c r="I133" s="203">
        <v>0.007813896983861923</v>
      </c>
    </row>
    <row r="134" spans="1:9" ht="12.75">
      <c r="A134" s="652"/>
      <c r="B134" s="107" t="s">
        <v>518</v>
      </c>
      <c r="C134" s="107" t="s">
        <v>576</v>
      </c>
      <c r="D134" s="442">
        <v>3</v>
      </c>
      <c r="E134" s="203" t="s">
        <v>260</v>
      </c>
      <c r="F134" s="203">
        <v>6.728653907775879</v>
      </c>
      <c r="G134" s="203">
        <v>17.96042823791504</v>
      </c>
      <c r="H134" s="203">
        <v>0.16895242035388947</v>
      </c>
      <c r="I134" s="203">
        <v>0.041318733245134354</v>
      </c>
    </row>
    <row r="135" spans="1:9" ht="12.75">
      <c r="A135" s="652"/>
      <c r="B135" s="107" t="s">
        <v>519</v>
      </c>
      <c r="C135" s="107" t="s">
        <v>577</v>
      </c>
      <c r="D135" s="442">
        <v>1</v>
      </c>
      <c r="E135" s="203" t="s">
        <v>260</v>
      </c>
      <c r="F135" s="203">
        <v>1.5803709030151367</v>
      </c>
      <c r="G135" s="203">
        <v>5.155094623565674</v>
      </c>
      <c r="H135" s="203">
        <v>0</v>
      </c>
      <c r="I135" s="203">
        <v>0.0035075333435088396</v>
      </c>
    </row>
    <row r="136" spans="1:9" ht="12.75">
      <c r="A136" s="652"/>
      <c r="B136" s="107" t="s">
        <v>520</v>
      </c>
      <c r="C136" s="107" t="s">
        <v>578</v>
      </c>
      <c r="D136" s="442">
        <v>3</v>
      </c>
      <c r="E136" s="203" t="s">
        <v>261</v>
      </c>
      <c r="F136" s="203">
        <v>4.561461448669434</v>
      </c>
      <c r="G136" s="203">
        <v>0</v>
      </c>
      <c r="H136" s="203">
        <v>0.21988007426261902</v>
      </c>
      <c r="I136" s="203">
        <v>0.01888604275882244</v>
      </c>
    </row>
    <row r="137" spans="1:9" ht="12.75">
      <c r="A137" s="652"/>
      <c r="B137" s="107" t="s">
        <v>521</v>
      </c>
      <c r="C137" s="107" t="s">
        <v>579</v>
      </c>
      <c r="D137" s="442">
        <v>1</v>
      </c>
      <c r="E137" s="203" t="s">
        <v>260</v>
      </c>
      <c r="F137" s="203">
        <v>0.4906458258628845</v>
      </c>
      <c r="G137" s="203">
        <v>5.526341915130615</v>
      </c>
      <c r="H137" s="203">
        <v>0.001891154213808477</v>
      </c>
      <c r="I137" s="203">
        <v>0.0006408157059922814</v>
      </c>
    </row>
    <row r="138" spans="1:9" ht="12.75">
      <c r="A138" s="652"/>
      <c r="B138" s="107" t="s">
        <v>522</v>
      </c>
      <c r="C138" s="107" t="s">
        <v>580</v>
      </c>
      <c r="D138" s="442">
        <v>1</v>
      </c>
      <c r="E138" s="203" t="s">
        <v>260</v>
      </c>
      <c r="F138" s="203">
        <v>3.1270341873168945</v>
      </c>
      <c r="G138" s="203">
        <v>6.194709777832031</v>
      </c>
      <c r="H138" s="203">
        <v>0.26508617401123047</v>
      </c>
      <c r="I138" s="203">
        <v>0.10034118592739105</v>
      </c>
    </row>
    <row r="139" spans="1:9" ht="12.75">
      <c r="A139" s="652"/>
      <c r="B139" s="107" t="s">
        <v>523</v>
      </c>
      <c r="C139" s="107" t="s">
        <v>581</v>
      </c>
      <c r="D139" s="442">
        <v>1</v>
      </c>
      <c r="E139" s="203" t="s">
        <v>260</v>
      </c>
      <c r="F139" s="203">
        <v>0.15240760147571564</v>
      </c>
      <c r="G139" s="203">
        <v>6.68918514251709</v>
      </c>
      <c r="H139" s="203">
        <v>0.037898432463407516</v>
      </c>
      <c r="I139" s="203">
        <v>0.013058099895715714</v>
      </c>
    </row>
    <row r="140" spans="1:9" ht="12.75">
      <c r="A140" s="652"/>
      <c r="B140" s="107" t="s">
        <v>524</v>
      </c>
      <c r="C140" s="107" t="s">
        <v>582</v>
      </c>
      <c r="D140" s="442">
        <v>16</v>
      </c>
      <c r="E140" s="203" t="s">
        <v>260</v>
      </c>
      <c r="F140" s="203">
        <v>5.071321964263916</v>
      </c>
      <c r="G140" s="203">
        <v>0</v>
      </c>
      <c r="H140" s="203">
        <v>6.253899097442627</v>
      </c>
      <c r="I140" s="203">
        <v>0.11242303997278214</v>
      </c>
    </row>
    <row r="141" spans="1:9" ht="12.75">
      <c r="A141" s="652"/>
      <c r="B141" s="107" t="s">
        <v>525</v>
      </c>
      <c r="C141" s="107" t="s">
        <v>583</v>
      </c>
      <c r="D141" s="442">
        <v>7</v>
      </c>
      <c r="E141" s="203" t="s">
        <v>261</v>
      </c>
      <c r="F141" s="203">
        <v>31.04237174987793</v>
      </c>
      <c r="G141" s="203">
        <v>23.888322830200195</v>
      </c>
      <c r="H141" s="203">
        <v>4.2556633949279785</v>
      </c>
      <c r="I141" s="203">
        <v>0.2687265872955322</v>
      </c>
    </row>
    <row r="142" spans="1:9" ht="12.75">
      <c r="A142" s="652"/>
      <c r="B142" s="107" t="s">
        <v>526</v>
      </c>
      <c r="C142" s="107" t="s">
        <v>584</v>
      </c>
      <c r="D142" s="442">
        <v>1</v>
      </c>
      <c r="E142" s="203" t="s">
        <v>260</v>
      </c>
      <c r="F142" s="203">
        <v>0.6525436639785767</v>
      </c>
      <c r="G142" s="203">
        <v>6.5558552742004395</v>
      </c>
      <c r="H142" s="203">
        <v>0.001646576914936304</v>
      </c>
      <c r="I142" s="203">
        <v>0.08193027973175049</v>
      </c>
    </row>
    <row r="143" spans="1:9" ht="12.75">
      <c r="A143" s="652"/>
      <c r="B143" s="107" t="s">
        <v>527</v>
      </c>
      <c r="C143" s="107" t="s">
        <v>585</v>
      </c>
      <c r="D143" s="442">
        <v>1</v>
      </c>
      <c r="E143" s="203" t="s">
        <v>260</v>
      </c>
      <c r="F143" s="203">
        <v>2.564708948135376</v>
      </c>
      <c r="G143" s="203">
        <v>9.286304473876953</v>
      </c>
      <c r="H143" s="203">
        <v>0</v>
      </c>
      <c r="I143" s="203">
        <v>0.009217887185513973</v>
      </c>
    </row>
    <row r="144" spans="1:9" ht="12.75">
      <c r="A144" s="652"/>
      <c r="B144" s="107" t="s">
        <v>528</v>
      </c>
      <c r="C144" s="107" t="s">
        <v>586</v>
      </c>
      <c r="D144" s="442">
        <v>1</v>
      </c>
      <c r="E144" s="203" t="s">
        <v>260</v>
      </c>
      <c r="F144" s="203">
        <v>5.06782865524292</v>
      </c>
      <c r="G144" s="203">
        <v>8.099279403686523</v>
      </c>
      <c r="H144" s="203">
        <v>0.24199596047401428</v>
      </c>
      <c r="I144" s="203">
        <v>0.16620196402072906</v>
      </c>
    </row>
    <row r="145" spans="1:9" ht="12.75">
      <c r="A145" s="652"/>
      <c r="B145" s="107" t="s">
        <v>529</v>
      </c>
      <c r="C145" s="107" t="s">
        <v>587</v>
      </c>
      <c r="D145" s="442">
        <v>2</v>
      </c>
      <c r="E145" s="203" t="s">
        <v>260</v>
      </c>
      <c r="F145" s="203">
        <v>4.56905460357666</v>
      </c>
      <c r="G145" s="203">
        <v>12.008190155029297</v>
      </c>
      <c r="H145" s="203">
        <v>0.0003072960244026035</v>
      </c>
      <c r="I145" s="203">
        <v>0.1472637951374054</v>
      </c>
    </row>
    <row r="146" spans="1:9" ht="12.75">
      <c r="A146" s="652"/>
      <c r="B146" s="107" t="s">
        <v>530</v>
      </c>
      <c r="C146" s="107" t="s">
        <v>588</v>
      </c>
      <c r="D146" s="442">
        <v>3</v>
      </c>
      <c r="E146" s="203" t="s">
        <v>260</v>
      </c>
      <c r="F146" s="203">
        <v>0.24085451662540436</v>
      </c>
      <c r="G146" s="203">
        <v>12.521626472473145</v>
      </c>
      <c r="H146" s="203">
        <v>0.006065498571842909</v>
      </c>
      <c r="I146" s="203">
        <v>0.34452080726623535</v>
      </c>
    </row>
    <row r="147" spans="1:9" ht="12.75">
      <c r="A147" s="652"/>
      <c r="B147" s="107" t="s">
        <v>531</v>
      </c>
      <c r="C147" s="107" t="s">
        <v>589</v>
      </c>
      <c r="D147" s="442">
        <v>1</v>
      </c>
      <c r="E147" s="203" t="s">
        <v>260</v>
      </c>
      <c r="F147" s="203">
        <v>0.39270728826522827</v>
      </c>
      <c r="G147" s="203">
        <v>5.098483562469482</v>
      </c>
      <c r="H147" s="203">
        <v>0.07440885156393051</v>
      </c>
      <c r="I147" s="203">
        <v>0.12529325485229492</v>
      </c>
    </row>
    <row r="148" spans="1:9" ht="12.75">
      <c r="A148" s="652"/>
      <c r="B148" s="107" t="s">
        <v>532</v>
      </c>
      <c r="C148" s="107" t="s">
        <v>590</v>
      </c>
      <c r="D148" s="442">
        <v>3</v>
      </c>
      <c r="E148" s="203" t="s">
        <v>260</v>
      </c>
      <c r="F148" s="203">
        <v>0.3992054760456085</v>
      </c>
      <c r="G148" s="203">
        <v>11.817550659179688</v>
      </c>
      <c r="H148" s="203">
        <v>0.0007892139838077128</v>
      </c>
      <c r="I148" s="203">
        <v>0.08106154948472977</v>
      </c>
    </row>
    <row r="149" spans="1:9" ht="12.75">
      <c r="A149" s="652"/>
      <c r="B149" s="107" t="s">
        <v>533</v>
      </c>
      <c r="C149" s="107" t="s">
        <v>591</v>
      </c>
      <c r="D149" s="442">
        <v>2</v>
      </c>
      <c r="E149" s="203" t="s">
        <v>260</v>
      </c>
      <c r="F149" s="203">
        <v>0.10289149731397629</v>
      </c>
      <c r="G149" s="203">
        <v>7.886486530303955</v>
      </c>
      <c r="H149" s="203">
        <v>0.005498658865690231</v>
      </c>
      <c r="I149" s="203">
        <v>0.06194630265235901</v>
      </c>
    </row>
    <row r="150" spans="1:9" ht="12.75">
      <c r="A150" s="652"/>
      <c r="B150" s="107" t="s">
        <v>534</v>
      </c>
      <c r="C150" s="107" t="s">
        <v>592</v>
      </c>
      <c r="D150" s="442">
        <v>4</v>
      </c>
      <c r="E150" s="203" t="s">
        <v>260</v>
      </c>
      <c r="F150" s="203">
        <v>0.23218487203121185</v>
      </c>
      <c r="G150" s="203">
        <v>16.305919647216797</v>
      </c>
      <c r="H150" s="203">
        <v>0.05072527751326561</v>
      </c>
      <c r="I150" s="203">
        <v>0.0013048088876530528</v>
      </c>
    </row>
    <row r="151" spans="1:9" ht="12.75">
      <c r="A151" s="652"/>
      <c r="B151" s="107" t="s">
        <v>535</v>
      </c>
      <c r="C151" s="107" t="s">
        <v>593</v>
      </c>
      <c r="D151" s="442">
        <v>4</v>
      </c>
      <c r="E151" s="203" t="s">
        <v>260</v>
      </c>
      <c r="F151" s="203">
        <v>0.2610500752925873</v>
      </c>
      <c r="G151" s="203">
        <v>19.64055061340332</v>
      </c>
      <c r="H151" s="203">
        <v>0.009936944581568241</v>
      </c>
      <c r="I151" s="203">
        <v>0.006974763702601194</v>
      </c>
    </row>
    <row r="152" spans="1:9" ht="12.75">
      <c r="A152" s="652"/>
      <c r="B152" s="107" t="s">
        <v>536</v>
      </c>
      <c r="C152" s="107" t="s">
        <v>594</v>
      </c>
      <c r="D152" s="442">
        <v>9</v>
      </c>
      <c r="E152" s="203" t="s">
        <v>261</v>
      </c>
      <c r="F152" s="203">
        <v>13.158371925354004</v>
      </c>
      <c r="G152" s="203">
        <v>18.113527297973633</v>
      </c>
      <c r="H152" s="203">
        <v>0.554535984992981</v>
      </c>
      <c r="I152" s="203">
        <v>0.032467156648635864</v>
      </c>
    </row>
    <row r="153" spans="1:9" ht="12.75">
      <c r="A153" s="652"/>
      <c r="B153" s="107" t="s">
        <v>537</v>
      </c>
      <c r="C153" s="107" t="s">
        <v>595</v>
      </c>
      <c r="D153" s="442">
        <v>3</v>
      </c>
      <c r="E153" s="203" t="s">
        <v>260</v>
      </c>
      <c r="F153" s="203">
        <v>0.7677618861198425</v>
      </c>
      <c r="G153" s="203">
        <v>5.902720928192139</v>
      </c>
      <c r="H153" s="203">
        <v>0.03538734093308449</v>
      </c>
      <c r="I153" s="203">
        <v>0.1958278864622116</v>
      </c>
    </row>
    <row r="154" spans="1:9" ht="12.75">
      <c r="A154" s="652"/>
      <c r="B154" s="107" t="s">
        <v>538</v>
      </c>
      <c r="C154" s="107" t="s">
        <v>596</v>
      </c>
      <c r="D154" s="442">
        <v>2</v>
      </c>
      <c r="E154" s="203" t="s">
        <v>260</v>
      </c>
      <c r="F154" s="203">
        <v>1.3328498601913452</v>
      </c>
      <c r="G154" s="203">
        <v>7.07006311416626</v>
      </c>
      <c r="H154" s="203">
        <v>0.02993663400411606</v>
      </c>
      <c r="I154" s="203">
        <v>0.17270012199878693</v>
      </c>
    </row>
    <row r="155" spans="1:9" ht="12.75">
      <c r="A155" s="652"/>
      <c r="B155" s="107" t="s">
        <v>539</v>
      </c>
      <c r="C155" s="107" t="s">
        <v>597</v>
      </c>
      <c r="D155" s="442">
        <v>1</v>
      </c>
      <c r="E155" s="203" t="s">
        <v>260</v>
      </c>
      <c r="F155" s="203">
        <v>0.5753622055053711</v>
      </c>
      <c r="G155" s="203">
        <v>4.001920700073242</v>
      </c>
      <c r="H155" s="203">
        <v>0.10142168402671814</v>
      </c>
      <c r="I155" s="203">
        <v>0.04368478059768677</v>
      </c>
    </row>
    <row r="156" spans="1:9" ht="12.75">
      <c r="A156" s="652"/>
      <c r="B156" s="107" t="s">
        <v>540</v>
      </c>
      <c r="C156" s="107" t="s">
        <v>598</v>
      </c>
      <c r="D156" s="442">
        <v>1</v>
      </c>
      <c r="E156" s="203" t="s">
        <v>260</v>
      </c>
      <c r="F156" s="203">
        <v>0.05022560805082321</v>
      </c>
      <c r="G156" s="203">
        <v>4.137434005737305</v>
      </c>
      <c r="H156" s="203">
        <v>0.20029008388519287</v>
      </c>
      <c r="I156" s="203">
        <v>0.03776118531823158</v>
      </c>
    </row>
    <row r="157" spans="1:9" ht="12.75">
      <c r="A157" s="652"/>
      <c r="B157" s="107" t="s">
        <v>541</v>
      </c>
      <c r="C157" s="107" t="s">
        <v>599</v>
      </c>
      <c r="D157" s="442">
        <v>2</v>
      </c>
      <c r="E157" s="203" t="s">
        <v>260</v>
      </c>
      <c r="F157" s="203">
        <v>0.16120101511478424</v>
      </c>
      <c r="G157" s="203">
        <v>7.487122058868408</v>
      </c>
      <c r="H157" s="203">
        <v>0.446643590927124</v>
      </c>
      <c r="I157" s="203">
        <v>0.26502174139022827</v>
      </c>
    </row>
    <row r="158" spans="1:9" ht="12.75">
      <c r="A158" s="652"/>
      <c r="B158" s="107" t="s">
        <v>542</v>
      </c>
      <c r="C158" s="107" t="s">
        <v>600</v>
      </c>
      <c r="D158" s="442">
        <v>1</v>
      </c>
      <c r="E158" s="203" t="s">
        <v>260</v>
      </c>
      <c r="F158" s="203">
        <v>0.0788409635424614</v>
      </c>
      <c r="G158" s="203">
        <v>4.004997253417969</v>
      </c>
      <c r="H158" s="203">
        <v>0.23751655220985413</v>
      </c>
      <c r="I158" s="203">
        <v>0.1467713862657547</v>
      </c>
    </row>
    <row r="159" spans="1:9" ht="12.75">
      <c r="A159" s="652"/>
      <c r="B159" s="107" t="s">
        <v>543</v>
      </c>
      <c r="C159" s="107" t="s">
        <v>601</v>
      </c>
      <c r="D159" s="442">
        <v>1</v>
      </c>
      <c r="E159" s="203" t="s">
        <v>260</v>
      </c>
      <c r="F159" s="203">
        <v>0.0825386568903923</v>
      </c>
      <c r="G159" s="203">
        <v>3.794867753982544</v>
      </c>
      <c r="H159" s="203">
        <v>0.23257040977478027</v>
      </c>
      <c r="I159" s="203">
        <v>0</v>
      </c>
    </row>
    <row r="160" spans="1:9" ht="12.75">
      <c r="A160" s="652"/>
      <c r="B160" s="107" t="s">
        <v>544</v>
      </c>
      <c r="C160" s="107" t="s">
        <v>602</v>
      </c>
      <c r="D160" s="442">
        <v>3</v>
      </c>
      <c r="E160" s="203" t="s">
        <v>261</v>
      </c>
      <c r="F160" s="203">
        <v>9.153124809265137</v>
      </c>
      <c r="G160" s="203">
        <v>5.974498748779297</v>
      </c>
      <c r="H160" s="203">
        <v>0.0821840912103653</v>
      </c>
      <c r="I160" s="203">
        <v>0.00013163720723241568</v>
      </c>
    </row>
    <row r="161" spans="1:9" ht="12.75">
      <c r="A161" s="652"/>
      <c r="B161" s="107" t="s">
        <v>545</v>
      </c>
      <c r="C161" s="107" t="s">
        <v>603</v>
      </c>
      <c r="D161" s="442">
        <v>2</v>
      </c>
      <c r="E161" s="203" t="s">
        <v>260</v>
      </c>
      <c r="F161" s="203">
        <v>0.12817111611366272</v>
      </c>
      <c r="G161" s="203">
        <v>5.087597846984863</v>
      </c>
      <c r="H161" s="203">
        <v>0.0013786404160782695</v>
      </c>
      <c r="I161" s="203">
        <v>0.00028253166237846017</v>
      </c>
    </row>
    <row r="162" spans="1:9" ht="12.75">
      <c r="A162" s="652"/>
      <c r="B162" s="107" t="s">
        <v>546</v>
      </c>
      <c r="C162" s="107" t="s">
        <v>604</v>
      </c>
      <c r="D162" s="442">
        <v>4</v>
      </c>
      <c r="E162" s="203" t="s">
        <v>260</v>
      </c>
      <c r="F162" s="203">
        <v>0.24121928215026855</v>
      </c>
      <c r="G162" s="203">
        <v>9.864232063293457</v>
      </c>
      <c r="H162" s="203">
        <v>0.009046148508787155</v>
      </c>
      <c r="I162" s="203">
        <v>0.0013350598746910691</v>
      </c>
    </row>
    <row r="163" spans="1:9" ht="12.75">
      <c r="A163" s="652"/>
      <c r="B163" s="107" t="s">
        <v>547</v>
      </c>
      <c r="C163" s="107" t="s">
        <v>605</v>
      </c>
      <c r="D163" s="442">
        <v>4</v>
      </c>
      <c r="E163" s="203" t="s">
        <v>260</v>
      </c>
      <c r="F163" s="203">
        <v>0.43550732731819153</v>
      </c>
      <c r="G163" s="203">
        <v>13.91457462310791</v>
      </c>
      <c r="H163" s="203">
        <v>0.23885740339756012</v>
      </c>
      <c r="I163" s="203">
        <v>0.07063281536102295</v>
      </c>
    </row>
    <row r="164" spans="1:9" ht="12.75">
      <c r="A164" s="652"/>
      <c r="B164" s="107" t="s">
        <v>548</v>
      </c>
      <c r="C164" s="107" t="s">
        <v>606</v>
      </c>
      <c r="D164" s="442">
        <v>6</v>
      </c>
      <c r="E164" s="203" t="s">
        <v>260</v>
      </c>
      <c r="F164" s="203">
        <v>0.15687605738639832</v>
      </c>
      <c r="G164" s="203">
        <v>16.725231170654297</v>
      </c>
      <c r="H164" s="203">
        <v>0.025808081030845642</v>
      </c>
      <c r="I164" s="203">
        <v>0</v>
      </c>
    </row>
    <row r="165" spans="1:9" ht="13.5" thickBot="1">
      <c r="A165" s="653"/>
      <c r="B165" s="235" t="s">
        <v>549</v>
      </c>
      <c r="C165" s="235" t="s">
        <v>607</v>
      </c>
      <c r="D165" s="443">
        <v>7</v>
      </c>
      <c r="E165" s="236" t="s">
        <v>262</v>
      </c>
      <c r="F165" s="236">
        <v>0.7618185877799988</v>
      </c>
      <c r="G165" s="236">
        <v>20.532638549804688</v>
      </c>
      <c r="H165" s="236">
        <v>0.013199066743254662</v>
      </c>
      <c r="I165" s="236">
        <v>0.00022276295931078494</v>
      </c>
    </row>
  </sheetData>
  <sheetProtection/>
  <mergeCells count="10">
    <mergeCell ref="A84:A100"/>
    <mergeCell ref="A106:A165"/>
    <mergeCell ref="A104:F104"/>
    <mergeCell ref="A105:E105"/>
    <mergeCell ref="A2:K2"/>
    <mergeCell ref="A5:I5"/>
    <mergeCell ref="A7:F7"/>
    <mergeCell ref="A9:A31"/>
    <mergeCell ref="A32:A68"/>
    <mergeCell ref="A69:A83"/>
  </mergeCells>
  <printOptions/>
  <pageMargins left="0.7" right="0.7" top="0.75" bottom="0.75" header="0.3" footer="0.3"/>
  <pageSetup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COSTANTINO</dc:creator>
  <cp:keywords/>
  <dc:description/>
  <cp:lastModifiedBy>Portelli Fabio</cp:lastModifiedBy>
  <cp:lastPrinted>2009-11-24T10:26:15Z</cp:lastPrinted>
  <dcterms:created xsi:type="dcterms:W3CDTF">2008-09-08T16:05:56Z</dcterms:created>
  <dcterms:modified xsi:type="dcterms:W3CDTF">2016-04-18T09:13:14Z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zione">
    <vt:lpwstr>ERG_Security_Classification_Level_USO_INTERNO</vt:lpwstr>
  </property>
  <property fmtid="{D5CDD505-2E9C-101B-9397-08002B2CF9AE}" pid="3" name="Classificazione_Alias">
    <vt:lpwstr>USO INTERNO</vt:lpwstr>
  </property>
  <property fmtid="{D5CDD505-2E9C-101B-9397-08002B2CF9AE}" pid="4" name="Cronologia_Classificazione">
    <vt:lpwstr/>
  </property>
</Properties>
</file>